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4_데이터성과관리팀\02_통계업무\01_통계연보 작성\1. 2024년(30회 통계연보) - 2025년 작성\2024년도 통계연보 나주시 서식(취합 및 작성용)\"/>
    </mc:Choice>
  </mc:AlternateContent>
  <xr:revisionPtr revIDLastSave="0" documentId="13_ncr:1_{EF5446AC-5458-4B42-BC5B-018FEBD872D5}" xr6:coauthVersionLast="36" xr6:coauthVersionMax="36" xr10:uidLastSave="{00000000-0000-0000-0000-000000000000}"/>
  <bookViews>
    <workbookView xWindow="-120" yWindow="-120" windowWidth="23250" windowHeight="13170" tabRatio="649" firstSheet="5" activeTab="11" xr2:uid="{00000000-000D-0000-FFFF-FFFF00000000}"/>
  </bookViews>
  <sheets>
    <sheet name="Ⅷ-1 용도별 전력사용량" sheetId="17" r:id="rId1"/>
    <sheet name="Ⅷ-2-1 제조업종별 전력사용량(~2021)" sheetId="10" r:id="rId2"/>
    <sheet name="Ⅷ-2-2 제조업종별 전력사용량(2022~)" sheetId="23" r:id="rId3"/>
    <sheet name="Ⅷ-3 도시가스 보급률" sheetId="24" r:id="rId4"/>
    <sheet name="Ⅷ-4 상수도 보급현황" sheetId="19" r:id="rId5"/>
    <sheet name="Ⅷ-5 상수도관(~2022)" sheetId="13" r:id="rId6"/>
    <sheet name="Ⅷ-5 상수도관2023~)" sheetId="25" r:id="rId7"/>
    <sheet name="Ⅷ-6 급수사용량" sheetId="20" r:id="rId8"/>
    <sheet name="Ⅷ-7 급수사용료 부과" sheetId="14" r:id="rId9"/>
    <sheet name="Ⅷ-8 하수도 보급률" sheetId="15" r:id="rId10"/>
    <sheet name="Ⅷ-9 하수도사용료 부과" sheetId="26" r:id="rId11"/>
    <sheet name="Ⅷ-10 하수관거" sheetId="16" r:id="rId12"/>
  </sheets>
  <definedNames>
    <definedName name="_xlnm.Print_Area" localSheetId="0">'Ⅷ-1 용도별 전력사용량'!$A$1:$Q$27</definedName>
    <definedName name="_xlnm.Print_Area" localSheetId="1">'Ⅷ-2-1 제조업종별 전력사용량(~2021)'!$A$1:$Y$12</definedName>
    <definedName name="_xlnm.Print_Area" localSheetId="5">'Ⅷ-5 상수도관(~2022)'!$A$1:$AF$14</definedName>
    <definedName name="_xlnm.Print_Area" localSheetId="6">'Ⅷ-5 상수도관2023~)'!$A$1:$AR$8</definedName>
    <definedName name="_xlnm.Print_Area" localSheetId="7">'Ⅷ-6 급수사용량'!$A$1:$G$33</definedName>
  </definedNames>
  <calcPr calcId="191029"/>
</workbook>
</file>

<file path=xl/calcChain.xml><?xml version="1.0" encoding="utf-8"?>
<calcChain xmlns="http://schemas.openxmlformats.org/spreadsheetml/2006/main">
  <c r="B12" i="26" l="1"/>
  <c r="B18" i="23" l="1"/>
  <c r="B17" i="23"/>
  <c r="B16" i="23"/>
  <c r="B15" i="23"/>
  <c r="B14" i="23"/>
  <c r="B13" i="23"/>
  <c r="B12" i="23"/>
  <c r="B11" i="23"/>
  <c r="B10" i="23"/>
  <c r="B9" i="23"/>
  <c r="B8" i="23"/>
  <c r="B7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 l="1"/>
  <c r="D14" i="16"/>
  <c r="B9" i="26"/>
  <c r="B10" i="26"/>
  <c r="B11" i="26"/>
  <c r="B8" i="26"/>
  <c r="K9" i="26"/>
  <c r="N9" i="26" s="1"/>
  <c r="K10" i="26"/>
  <c r="N10" i="26" s="1"/>
  <c r="K11" i="26"/>
  <c r="N11" i="26" s="1"/>
  <c r="K8" i="26"/>
  <c r="N8" i="26" s="1"/>
  <c r="M11" i="26"/>
  <c r="M10" i="26"/>
  <c r="M9" i="26"/>
  <c r="M8" i="26"/>
  <c r="M7" i="26"/>
  <c r="K7" i="26"/>
  <c r="B7" i="26"/>
  <c r="M6" i="26"/>
  <c r="K6" i="26"/>
  <c r="N6" i="26" s="1"/>
  <c r="B6" i="26"/>
  <c r="N7" i="26" l="1"/>
  <c r="B11" i="17"/>
  <c r="I12" i="15" l="1"/>
  <c r="E12" i="15"/>
  <c r="C12" i="15"/>
  <c r="B5" i="24" l="1"/>
  <c r="B6" i="24"/>
  <c r="B7" i="24"/>
  <c r="B8" i="24"/>
  <c r="B9" i="24"/>
  <c r="D13" i="16" l="1"/>
  <c r="D12" i="16"/>
  <c r="D11" i="16"/>
  <c r="D10" i="16"/>
  <c r="D9" i="16"/>
  <c r="D8" i="16"/>
  <c r="I7" i="15" l="1"/>
  <c r="I8" i="15"/>
  <c r="I9" i="15"/>
  <c r="I10" i="15"/>
  <c r="I11" i="15"/>
  <c r="I6" i="15"/>
  <c r="C7" i="15"/>
  <c r="C8" i="15"/>
  <c r="C9" i="15"/>
  <c r="C10" i="15"/>
  <c r="C11" i="15"/>
  <c r="C6" i="15"/>
  <c r="B32" i="20" l="1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13" i="20"/>
  <c r="O7" i="13" l="1"/>
  <c r="O8" i="13"/>
  <c r="O9" i="13"/>
  <c r="O10" i="13"/>
  <c r="O11" i="13"/>
  <c r="O6" i="13"/>
  <c r="I7" i="13"/>
  <c r="I8" i="13"/>
  <c r="I9" i="13"/>
  <c r="I10" i="13"/>
  <c r="I11" i="13"/>
  <c r="I6" i="13"/>
  <c r="C7" i="13"/>
  <c r="C8" i="13"/>
  <c r="C9" i="13"/>
  <c r="C10" i="13"/>
  <c r="C11" i="13"/>
  <c r="C6" i="13"/>
  <c r="U7" i="13"/>
  <c r="U8" i="13"/>
  <c r="U9" i="13"/>
  <c r="U10" i="13"/>
  <c r="U11" i="13"/>
  <c r="U6" i="13"/>
  <c r="D14" i="19"/>
  <c r="B11" i="13" l="1"/>
  <c r="B8" i="13"/>
  <c r="B10" i="13"/>
  <c r="B9" i="13"/>
  <c r="B7" i="13"/>
  <c r="B6" i="13"/>
</calcChain>
</file>

<file path=xl/sharedStrings.xml><?xml version="1.0" encoding="utf-8"?>
<sst xmlns="http://schemas.openxmlformats.org/spreadsheetml/2006/main" count="482" uniqueCount="228">
  <si>
    <t>단위 : MWh</t>
  </si>
  <si>
    <t>Unit : MWh</t>
  </si>
  <si>
    <t>합 계
Total</t>
  </si>
  <si>
    <t>Unit : m</t>
  </si>
  <si>
    <t>단위 : 천원</t>
  </si>
  <si>
    <t>Unit : ㎥</t>
  </si>
  <si>
    <t>계획
면적
(㎢)
Planned
area</t>
    <phoneticPr fontId="3" type="noConversion"/>
  </si>
  <si>
    <t>암거
Culvert</t>
    <phoneticPr fontId="3" type="noConversion"/>
  </si>
  <si>
    <t>개거
Open ditch</t>
    <phoneticPr fontId="3" type="noConversion"/>
  </si>
  <si>
    <t>측구
Gutter</t>
    <phoneticPr fontId="3" type="noConversion"/>
  </si>
  <si>
    <t>현실화율
(%)
 F=(C/E
*100)
Actual rate
of benefit
&amp; cost</t>
    <phoneticPr fontId="5" type="noConversion"/>
  </si>
  <si>
    <t xml:space="preserve">총인구
Population </t>
    <phoneticPr fontId="5" type="noConversion"/>
  </si>
  <si>
    <t>단위 : ㎢, m, 개소</t>
    <phoneticPr fontId="3" type="noConversion"/>
  </si>
  <si>
    <t>Unit : ㎢, m, number</t>
    <phoneticPr fontId="3" type="noConversion"/>
  </si>
  <si>
    <t>d=d1+d2+d3</t>
  </si>
  <si>
    <t>생물학적(2차)
Biological(d2)</t>
  </si>
  <si>
    <t>고도(3차)
Advanced(d3)</t>
  </si>
  <si>
    <t>기 타
Others</t>
    <phoneticPr fontId="5" type="noConversion"/>
  </si>
  <si>
    <t>급수관
Water supply pipe</t>
  </si>
  <si>
    <t>주철관
Cast iron</t>
  </si>
  <si>
    <t>기 타
Others</t>
  </si>
  <si>
    <t>단위 : m</t>
    <phoneticPr fontId="3" type="noConversion"/>
  </si>
  <si>
    <t>단위 : ㎥</t>
    <phoneticPr fontId="3" type="noConversion"/>
  </si>
  <si>
    <t xml:space="preserve">단위 : 명, 개별 </t>
    <phoneticPr fontId="3" type="noConversion"/>
  </si>
  <si>
    <t>Unit : person, %</t>
    <phoneticPr fontId="3" type="noConversion"/>
  </si>
  <si>
    <t>에나멜코팅 도복장강관
Enamel-coated steel pipe</t>
  </si>
  <si>
    <t>엑상에폭시 도복장강관
Liquid epoxy-coated steel pipe</t>
  </si>
  <si>
    <t>PVC관</t>
    <rPh sb="0" eb="4">
      <t>1)</t>
    </rPh>
    <phoneticPr fontId="29" type="noConversion"/>
  </si>
  <si>
    <t>PE관</t>
  </si>
  <si>
    <t>아연도강관
Galvanized steel</t>
  </si>
  <si>
    <t>동관
Copper pipe</t>
  </si>
  <si>
    <t xml:space="preserve">급수인구
Population with water supply </t>
    <phoneticPr fontId="5" type="noConversion"/>
  </si>
  <si>
    <t>시설용량(㎥/일)
Water supply capacity(㎥/day)</t>
    <phoneticPr fontId="5" type="noConversion"/>
  </si>
  <si>
    <t>급수량(㎥/일)
Amount of water supplied (㎥/day)</t>
    <phoneticPr fontId="5" type="noConversion"/>
  </si>
  <si>
    <t>1일1인당 급수량(ℓ)
Daily water supply per person(ℓ)</t>
    <phoneticPr fontId="5" type="noConversion"/>
  </si>
  <si>
    <t>급수전수(개)
Number of faucets(number)</t>
    <phoneticPr fontId="5" type="noConversion"/>
  </si>
  <si>
    <t>보급률
Water supply rate (%)</t>
    <phoneticPr fontId="5" type="noConversion"/>
  </si>
  <si>
    <t>가정용
Residential</t>
    <phoneticPr fontId="5" type="noConversion"/>
  </si>
  <si>
    <t xml:space="preserve">가정용
Residential </t>
    <phoneticPr fontId="5" type="noConversion"/>
  </si>
  <si>
    <t xml:space="preserve">미처리인구(B)
Population without sewerage service </t>
    <phoneticPr fontId="3" type="noConversion"/>
  </si>
  <si>
    <t>처리대상인구
(C=A-B)
Population with sewerage service</t>
    <phoneticPr fontId="3" type="noConversion"/>
  </si>
  <si>
    <t xml:space="preserve">하수도
보급률(%)
Sewerage distribution rate(%) </t>
    <phoneticPr fontId="3" type="noConversion"/>
  </si>
  <si>
    <t>물리적(1차)
Mechanical(d1)</t>
    <phoneticPr fontId="3" type="noConversion"/>
  </si>
  <si>
    <t xml:space="preserve">맨홀
(개소)
Manhole (number) </t>
    <phoneticPr fontId="3" type="noConversion"/>
  </si>
  <si>
    <t>보급률
(%)
Distri
bution
rate</t>
    <phoneticPr fontId="3" type="noConversion"/>
  </si>
  <si>
    <t>공공용(업무용)
Public</t>
    <phoneticPr fontId="5" type="noConversion"/>
  </si>
  <si>
    <t xml:space="preserve">일반용(영업용)
General </t>
    <phoneticPr fontId="5" type="noConversion"/>
  </si>
  <si>
    <t xml:space="preserve">욕탕용
(욕탕1종(대중탕용)+욕탕2종)
Bath-house </t>
    <phoneticPr fontId="5" type="noConversion"/>
  </si>
  <si>
    <t>공공용
(업무용)
Public
(Office)</t>
    <phoneticPr fontId="5" type="noConversion"/>
  </si>
  <si>
    <t>일반용
(영업용)
 General
(Commercial)</t>
    <phoneticPr fontId="3" type="noConversion"/>
  </si>
  <si>
    <t xml:space="preserve">욕탕용
(욕탕1종
(대중탕용)
+욕탕2종)
Bath-house
</t>
    <phoneticPr fontId="5" type="noConversion"/>
  </si>
  <si>
    <t xml:space="preserve">산업 및 
공업용
Industrial </t>
    <phoneticPr fontId="5" type="noConversion"/>
  </si>
  <si>
    <t xml:space="preserve">총괄원가
(원)
(D) Gross cost (million won) </t>
    <phoneticPr fontId="5" type="noConversion"/>
  </si>
  <si>
    <t>㎥당 원가
(원/㎥)
E=(D/A)
Gross unit cost (won/㎥)</t>
    <phoneticPr fontId="5" type="noConversion"/>
  </si>
  <si>
    <t>연간조정량
(㎥)(A)
Total volume charged for the usage of sewerage(㎥)</t>
    <phoneticPr fontId="5" type="noConversion"/>
  </si>
  <si>
    <t>오수관로
Sewage pipe line</t>
    <phoneticPr fontId="3" type="noConversion"/>
  </si>
  <si>
    <t>우수관로
Rain water pipe line</t>
    <phoneticPr fontId="3" type="noConversion"/>
  </si>
  <si>
    <t xml:space="preserve">농림어업
Agriculture, forestry and fishing </t>
    <phoneticPr fontId="3" type="noConversion"/>
  </si>
  <si>
    <t>합계
Total</t>
    <phoneticPr fontId="3" type="noConversion"/>
  </si>
  <si>
    <t>덕타일
주철관
Ductile iron pipe</t>
    <phoneticPr fontId="3" type="noConversion"/>
  </si>
  <si>
    <t>업종별 하수도 사용료
Sewerage service charges by use</t>
    <phoneticPr fontId="5" type="noConversion"/>
  </si>
  <si>
    <t>하수도 처리 비용분석
Cost of sewage disposal</t>
    <phoneticPr fontId="5" type="noConversion"/>
  </si>
  <si>
    <t>합류식(m)
Unclassifed pipe</t>
    <phoneticPr fontId="3" type="noConversion"/>
  </si>
  <si>
    <t>분류식(m)
Classifed pipe</t>
    <phoneticPr fontId="3" type="noConversion"/>
  </si>
  <si>
    <t>측구
Gutte</t>
    <phoneticPr fontId="3" type="noConversion"/>
  </si>
  <si>
    <t>합계
Total</t>
    <phoneticPr fontId="5" type="noConversion"/>
  </si>
  <si>
    <t>점유율(%)
Share of total (%)</t>
    <phoneticPr fontId="5" type="noConversion"/>
  </si>
  <si>
    <t>공공용
Public</t>
    <phoneticPr fontId="5" type="noConversion"/>
  </si>
  <si>
    <t>산업용
Industry</t>
    <phoneticPr fontId="3" type="noConversion"/>
  </si>
  <si>
    <t>광업
Mining</t>
    <phoneticPr fontId="3" type="noConversion"/>
  </si>
  <si>
    <t>제조업
Manufacturing</t>
    <phoneticPr fontId="3" type="noConversion"/>
  </si>
  <si>
    <t>식료품
 Food products</t>
    <phoneticPr fontId="3" type="noConversion"/>
  </si>
  <si>
    <t>음료
Beverages</t>
    <phoneticPr fontId="3" type="noConversion"/>
  </si>
  <si>
    <t>담배
 Tobacco products</t>
    <phoneticPr fontId="3" type="noConversion"/>
  </si>
  <si>
    <t>의복, 의복 액세서리, 
모피제품
 Wearing apparel, clothing accessories and fur articles</t>
    <phoneticPr fontId="3" type="noConversion"/>
  </si>
  <si>
    <t>가죽, 가방, 신발
 Leather, luggage and footwear</t>
    <phoneticPr fontId="3" type="noConversion"/>
  </si>
  <si>
    <t>목재,
나무제품
(가구제외)
 Wood and of products of wood and cork; except furniture</t>
    <phoneticPr fontId="3" type="noConversion"/>
  </si>
  <si>
    <t>펄프, 종이,
종이제품
 Pulp, paper and paper products</t>
    <phoneticPr fontId="3" type="noConversion"/>
  </si>
  <si>
    <t>의료용물질, 의약품 Pharmaceuticals, medicinal chemical and botanical products</t>
    <phoneticPr fontId="3" type="noConversion"/>
  </si>
  <si>
    <t>비금속광물제품
 Other non-metallic mineral products</t>
    <phoneticPr fontId="3" type="noConversion"/>
  </si>
  <si>
    <t>1차금속
 Basic metals</t>
    <phoneticPr fontId="3" type="noConversion"/>
  </si>
  <si>
    <t>전기장비
 Electrical equipment</t>
    <phoneticPr fontId="3" type="noConversion"/>
  </si>
  <si>
    <t>기타기계 및 장비
 Other machinery and equipment</t>
    <phoneticPr fontId="3" type="noConversion"/>
  </si>
  <si>
    <t>기타 운송장비
 Other transport equipment</t>
    <phoneticPr fontId="3" type="noConversion"/>
  </si>
  <si>
    <t>가구
 Furniture</t>
    <phoneticPr fontId="3" type="noConversion"/>
  </si>
  <si>
    <t>기타제품
Other manufacturing</t>
    <phoneticPr fontId="3" type="noConversion"/>
  </si>
  <si>
    <t>산업용기계,
장비수리업
Maintenance and repair services of industrial machinery and equipment</t>
    <phoneticPr fontId="3" type="noConversion"/>
  </si>
  <si>
    <t>인쇄,
기록매체
복제업
Printing and reproduction of recorded media</t>
    <phoneticPr fontId="3" type="noConversion"/>
  </si>
  <si>
    <t>코크스,
연탄,
석유정제품
 Coke, briquettes and refined petroleum products</t>
    <phoneticPr fontId="3" type="noConversion"/>
  </si>
  <si>
    <t>화학물질, 
화학제품
(의약품
제외)
Chemicals and chemical products; except pharmaceuticals and medicinal chemicals</t>
    <phoneticPr fontId="3" type="noConversion"/>
  </si>
  <si>
    <t>고무, 
플라스틱
제품
 Rubber and plastics products</t>
    <phoneticPr fontId="3" type="noConversion"/>
  </si>
  <si>
    <t>금속가공
제품
(기계 및 
가구 제외)
Fabricated metal products, except machinery and furniture</t>
    <phoneticPr fontId="3" type="noConversion"/>
  </si>
  <si>
    <t>전자부품,
컴퓨터,
영상, 음향
및 통신장비
 Electronic components, computer; visual, sounding and communication equipment</t>
    <phoneticPr fontId="3" type="noConversion"/>
  </si>
  <si>
    <t>자동차,
트레일러
 Motor vehicles, trailers and semitrailers</t>
    <phoneticPr fontId="3" type="noConversion"/>
  </si>
  <si>
    <t>의료, 정밀,
광학기기,
시계
 Medical, precision and optical instruments, watches and clocks</t>
    <phoneticPr fontId="3" type="noConversion"/>
  </si>
  <si>
    <t>도수관
Aqueduct pipe</t>
    <phoneticPr fontId="3" type="noConversion"/>
  </si>
  <si>
    <t xml:space="preserve"> 송수관
Transmission pipe</t>
    <phoneticPr fontId="3" type="noConversion"/>
  </si>
  <si>
    <t xml:space="preserve">배수관
Water drain pipe </t>
    <phoneticPr fontId="3" type="noConversion"/>
  </si>
  <si>
    <t>스텐레스관
Stainless steel</t>
    <phoneticPr fontId="3" type="noConversion"/>
  </si>
  <si>
    <t>기타
(산업 및 공업용+기타업종)
Others</t>
    <phoneticPr fontId="5" type="noConversion"/>
  </si>
  <si>
    <t xml:space="preserve">가정용
Residential  </t>
    <phoneticPr fontId="5" type="noConversion"/>
  </si>
  <si>
    <t>사각형
Quadr
angle</t>
    <phoneticPr fontId="3" type="noConversion"/>
  </si>
  <si>
    <t>원형
Circle</t>
    <phoneticPr fontId="3" type="noConversion"/>
  </si>
  <si>
    <r>
      <t>우·오수받이
(개소)
Rain</t>
    </r>
    <r>
      <rPr>
        <sz val="9"/>
        <rFont val="맑은 고딕"/>
        <family val="3"/>
        <charset val="129"/>
      </rPr>
      <t>·</t>
    </r>
    <r>
      <rPr>
        <sz val="9"/>
        <rFont val="굴림"/>
        <family val="3"/>
        <charset val="129"/>
      </rPr>
      <t>waste water inlet
(number)</t>
    </r>
    <phoneticPr fontId="3" type="noConversion"/>
  </si>
  <si>
    <t>토실·
토구
(개소)
Sewer outlet
(number)</t>
    <phoneticPr fontId="3" type="noConversion"/>
  </si>
  <si>
    <t>계획
연장
(m)
Planned length
(m)</t>
    <phoneticPr fontId="3" type="noConversion"/>
  </si>
  <si>
    <t>시설
연장
(m)
Constructed length
(m)</t>
    <phoneticPr fontId="3" type="noConversion"/>
  </si>
  <si>
    <t>연별</t>
    <phoneticPr fontId="3" type="noConversion"/>
  </si>
  <si>
    <t>단위 : 명,  %</t>
    <phoneticPr fontId="3" type="noConversion"/>
  </si>
  <si>
    <t>총인구(A)
Total population</t>
    <phoneticPr fontId="3" type="noConversion"/>
  </si>
  <si>
    <t>공공하수처리시설 처리인구
Population connected to public sewerage facilities</t>
    <phoneticPr fontId="3" type="noConversion"/>
  </si>
  <si>
    <t>섬유제품
(의복
제외)
 Textiles, except apparel</t>
    <phoneticPr fontId="3" type="noConversion"/>
  </si>
  <si>
    <t>Unit : 1,000 won</t>
    <phoneticPr fontId="3" type="noConversion"/>
  </si>
  <si>
    <t>Unit : person, item specific</t>
    <phoneticPr fontId="3" type="noConversion"/>
  </si>
  <si>
    <t>1월</t>
    <phoneticPr fontId="3" type="noConversion"/>
  </si>
  <si>
    <t>2월</t>
    <phoneticPr fontId="3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</si>
  <si>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</si>
  <si>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</si>
  <si>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</si>
  <si>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</si>
  <si>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</si>
  <si>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</si>
  <si>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</si>
  <si>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</si>
  <si>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</si>
  <si>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</si>
  <si>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연별
월별</t>
    <phoneticPr fontId="3" type="noConversion"/>
  </si>
  <si>
    <t xml:space="preserve"> 자료 : 「한국전력통계」한국전력공사 나주지사</t>
    <phoneticPr fontId="3" type="noConversion"/>
  </si>
  <si>
    <t>-</t>
  </si>
  <si>
    <t>Source: Naju Branch, Korea Electric Power Corporation</t>
  </si>
  <si>
    <t>담배 Tobacco</t>
    <phoneticPr fontId="3" type="noConversion"/>
  </si>
  <si>
    <t>섬유제품 textile products</t>
    <phoneticPr fontId="3" type="noConversion"/>
  </si>
  <si>
    <t>봉제의복 및
모피제품 
Sewn apparel &amp;
Fur articles</t>
    <phoneticPr fontId="3" type="noConversion"/>
  </si>
  <si>
    <t>음식료품  Food products &amp; beverage</t>
    <phoneticPr fontId="3" type="noConversion"/>
  </si>
  <si>
    <t>가죽, 가방 및 신발
Tanning &amp; Dressing of
Leather</t>
    <phoneticPr fontId="3" type="noConversion"/>
  </si>
  <si>
    <t xml:space="preserve">펄프, 종이 및 종이제품Pulp,Paper &amp; paper Products </t>
    <phoneticPr fontId="3" type="noConversion"/>
  </si>
  <si>
    <t>출판, 인쇄 및 기록매체복제업 Publishing &amp; Printing
reproduction</t>
    <phoneticPr fontId="3" type="noConversion"/>
  </si>
  <si>
    <t>코크스,석유 정제품 및 핵연료Cokes,Refined Petroleum
products</t>
    <phoneticPr fontId="3" type="noConversion"/>
  </si>
  <si>
    <t>화학물 및 화학제품 Chemicals and chemical
products</t>
    <phoneticPr fontId="3" type="noConversion"/>
  </si>
  <si>
    <t>고무 및 플라스틱제품 Rubber and plastic
products</t>
    <phoneticPr fontId="3" type="noConversion"/>
  </si>
  <si>
    <t>제1차 금속 Manufacture of  Basic metals</t>
    <phoneticPr fontId="3" type="noConversion"/>
  </si>
  <si>
    <t>조립금속제품 Fabricated Metal products</t>
    <phoneticPr fontId="3" type="noConversion"/>
  </si>
  <si>
    <t>기타 기계 및 장비 Manufacture of Other machiner</t>
    <phoneticPr fontId="3" type="noConversion"/>
  </si>
  <si>
    <t xml:space="preserve">컴퓨터 및 
사무용기기
Computer and
Office machiner </t>
    <phoneticPr fontId="3" type="noConversion"/>
  </si>
  <si>
    <t>기타 전기기계 및
전기변환장치
Electrical
Machinery  n.e.c</t>
    <phoneticPr fontId="3" type="noConversion"/>
  </si>
  <si>
    <t>전자부품,영상,
음향 및 통신장비
Radio, TV and
communication
Instruments</t>
    <phoneticPr fontId="3" type="noConversion"/>
  </si>
  <si>
    <t>의료,정밀
광학기기 및 시계
Medical,precision
&amp; Optical
Instruments</t>
    <phoneticPr fontId="3" type="noConversion"/>
  </si>
  <si>
    <t xml:space="preserve">자동차 및
트레일러
Moter, vehicles
&amp; trailers </t>
    <phoneticPr fontId="3" type="noConversion"/>
  </si>
  <si>
    <t>가구 및
기타제품
Furniture
Atrticles n.e.c</t>
    <phoneticPr fontId="3" type="noConversion"/>
  </si>
  <si>
    <t xml:space="preserve">재생용 가공원료 
생산업
Recycling </t>
    <phoneticPr fontId="3" type="noConversion"/>
  </si>
  <si>
    <t>기타 운송장비　
Other transport
equipments</t>
    <phoneticPr fontId="3" type="noConversion"/>
  </si>
  <si>
    <t>비금속
광물제품
 Non-metallic</t>
    <phoneticPr fontId="3" type="noConversion"/>
  </si>
  <si>
    <t>목재 및 
나무제품 
Wood products</t>
    <phoneticPr fontId="3" type="noConversion"/>
  </si>
  <si>
    <t>Source: Water &amp; Sewage Division</t>
  </si>
  <si>
    <t>연별</t>
    <phoneticPr fontId="3" type="noConversion"/>
  </si>
  <si>
    <t>세지면</t>
  </si>
  <si>
    <t>왕곡면</t>
  </si>
  <si>
    <t>반남면</t>
  </si>
  <si>
    <t>공산면</t>
  </si>
  <si>
    <t>동강면</t>
  </si>
  <si>
    <t>다시면</t>
  </si>
  <si>
    <t>문평면</t>
  </si>
  <si>
    <t>노안면</t>
  </si>
  <si>
    <t>금천면</t>
  </si>
  <si>
    <t>산포면</t>
  </si>
  <si>
    <t>다도면</t>
  </si>
  <si>
    <t>봉황면</t>
  </si>
  <si>
    <t>송월동</t>
  </si>
  <si>
    <t>영강동</t>
  </si>
  <si>
    <t>금남동</t>
  </si>
  <si>
    <t>성북동</t>
  </si>
  <si>
    <t>영산동</t>
  </si>
  <si>
    <t>이창동</t>
  </si>
  <si>
    <t>빛가람동</t>
  </si>
  <si>
    <t>남평읍</t>
    <phoneticPr fontId="3" type="noConversion"/>
  </si>
  <si>
    <t>남평읍</t>
    <phoneticPr fontId="3" type="noConversion"/>
  </si>
  <si>
    <t>연별
읍면동별</t>
    <phoneticPr fontId="3" type="noConversion"/>
  </si>
  <si>
    <t>연별
읍면동별</t>
    <phoneticPr fontId="3" type="noConversion"/>
  </si>
  <si>
    <t>남평읍</t>
    <phoneticPr fontId="3" type="noConversion"/>
  </si>
  <si>
    <t>Source:Water &amp; Sewage Division</t>
  </si>
  <si>
    <t>1월</t>
  </si>
  <si>
    <t>2월</t>
  </si>
  <si>
    <t>Formatting changes from 2022 (see previous page for statistics up to 2021)</t>
    <phoneticPr fontId="3" type="noConversion"/>
  </si>
  <si>
    <t xml:space="preserve"> 자료 : 에너지신산업과</t>
    <phoneticPr fontId="3" type="noConversion"/>
  </si>
  <si>
    <t>Unit : %, household</t>
    <phoneticPr fontId="3" type="noConversion"/>
  </si>
  <si>
    <t>단위 : %, 가구</t>
    <phoneticPr fontId="3" type="noConversion"/>
  </si>
  <si>
    <t>Source : Korea Eletric Power Corporation</t>
  </si>
  <si>
    <t>연별</t>
    <phoneticPr fontId="3" type="noConversion"/>
  </si>
  <si>
    <t xml:space="preserve"> 자료 : 상하수도과</t>
    <phoneticPr fontId="3" type="noConversion"/>
  </si>
  <si>
    <t>Source: Department of  New Energy Industry</t>
    <phoneticPr fontId="3" type="noConversion"/>
  </si>
  <si>
    <t>1. 용도별 전력사용량  Electric Power Consumption by Use</t>
    <phoneticPr fontId="3" type="noConversion"/>
  </si>
  <si>
    <t>2-1. 제조업종별 전력사용량(~2021)  Electric Power Consumption by Industry Type(~2021)</t>
    <phoneticPr fontId="3" type="noConversion"/>
  </si>
  <si>
    <t>2-2. 제조업종별 전력사용량(2022~)  Electric Power Consumption by Industry Type(2022~)</t>
    <phoneticPr fontId="3" type="noConversion"/>
  </si>
  <si>
    <t>3. 도시가스 보급률  City Gas Supply Rate</t>
    <phoneticPr fontId="3" type="noConversion"/>
  </si>
  <si>
    <t>내충격
수도관
Shock-resistant water pipe</t>
    <phoneticPr fontId="3" type="noConversion"/>
  </si>
  <si>
    <t>Ⅷ. 전기·가스·수도 Electricity·Gas·Water Supply</t>
    <phoneticPr fontId="3" type="noConversion"/>
  </si>
  <si>
    <t>4. 상수도 보급현황  Water Supply Service</t>
    <phoneticPr fontId="3" type="noConversion"/>
  </si>
  <si>
    <t xml:space="preserve"> </t>
    <phoneticPr fontId="3" type="noConversion"/>
  </si>
  <si>
    <t>6. 급수 사용량  Water Consumption by Use</t>
    <phoneticPr fontId="3" type="noConversion"/>
  </si>
  <si>
    <t>7. 급수사용료 부과  Water Usage Charges</t>
    <phoneticPr fontId="3" type="noConversion"/>
  </si>
  <si>
    <t>8. 하수도 보급률  Sewerage System</t>
    <phoneticPr fontId="3" type="noConversion"/>
  </si>
  <si>
    <t>9. 하수도사용료 부과  Sewerage Service Charges</t>
    <phoneticPr fontId="3" type="noConversion"/>
  </si>
  <si>
    <t>10. 하수관거  Sewage Pipes</t>
    <phoneticPr fontId="3" type="noConversion"/>
  </si>
  <si>
    <t xml:space="preserve"> 주 : 2022년부터 서식 변경(2021년까지 통계는 전 페이지 참고)</t>
    <phoneticPr fontId="3" type="noConversion"/>
  </si>
  <si>
    <t xml:space="preserve"> 주 : 서식 변경된 2022년도부터 자료는 뒤페이지에 수록됨 From 2022 onwards, the materials will be included on the back page.</t>
    <phoneticPr fontId="3" type="noConversion"/>
  </si>
  <si>
    <t>내충격수도관(도수관)
HI-VP</t>
    <phoneticPr fontId="3" type="noConversion"/>
  </si>
  <si>
    <t>흄관
Hume pipe</t>
    <phoneticPr fontId="3" type="noConversion"/>
  </si>
  <si>
    <t>5. 상수도관(~2022)  Water Supply Pipes(~2022)</t>
    <phoneticPr fontId="3" type="noConversion"/>
  </si>
  <si>
    <t xml:space="preserve"> 주 : 서식 변경된 2023년도부터 자료는 뒤페이지에 수록됨 From 2023 onwards, the materials will be included on the back page.</t>
    <phoneticPr fontId="3" type="noConversion"/>
  </si>
  <si>
    <t>5. 상수도관(2023~)  Water Supply Pipes(2023~)</t>
    <phoneticPr fontId="3" type="noConversion"/>
  </si>
  <si>
    <t xml:space="preserve"> 주 : 2023년부터 서식 변경(2022년까지 통계는 전 페이지 참고) Formatting changes from 2023 (see previous page for statistics up to 2022)</t>
    <phoneticPr fontId="3" type="noConversion"/>
  </si>
  <si>
    <t>스테인리스관
Stainless steel</t>
    <phoneticPr fontId="3" type="noConversion"/>
  </si>
  <si>
    <t>내충격
수도관(급수관)
HI-VP</t>
    <phoneticPr fontId="3" type="noConversion"/>
  </si>
  <si>
    <t>내충격수도관(배수관)
HI-VP</t>
    <phoneticPr fontId="3" type="noConversion"/>
  </si>
  <si>
    <t>내충격수도관(송수관)
HI-VP</t>
    <phoneticPr fontId="3" type="noConversion"/>
  </si>
  <si>
    <t xml:space="preserve">하수도사용료
수익(B)
Sewerage usage fee Profit </t>
    <phoneticPr fontId="5" type="noConversion"/>
  </si>
  <si>
    <t>㎥당 요금
(원/㎥)
C=(B/A) Average unit price (won/㎥)</t>
    <phoneticPr fontId="5" type="noConversion"/>
  </si>
  <si>
    <t>단위 : 원</t>
    <phoneticPr fontId="3" type="noConversion"/>
  </si>
  <si>
    <t>Unit : won</t>
    <phoneticPr fontId="3" type="noConversion"/>
  </si>
  <si>
    <r>
      <t>서비스업 및 기타</t>
    </r>
    <r>
      <rPr>
        <vertAlign val="superscript"/>
        <sz val="9"/>
        <rFont val="굴림"/>
        <family val="3"/>
        <charset val="129"/>
      </rPr>
      <t>1)</t>
    </r>
    <r>
      <rPr>
        <sz val="9"/>
        <rFont val="굴림"/>
        <family val="3"/>
        <charset val="129"/>
      </rPr>
      <t xml:space="preserve">
Service and Others</t>
    </r>
    <phoneticPr fontId="5" type="noConversion"/>
  </si>
  <si>
    <t>…</t>
    <phoneticPr fontId="3" type="noConversion"/>
  </si>
  <si>
    <t>보급률
Supply rate</t>
    <phoneticPr fontId="3" type="noConversion"/>
  </si>
  <si>
    <r>
      <t>도시가스 수요가구</t>
    </r>
    <r>
      <rPr>
        <vertAlign val="superscript"/>
        <sz val="9"/>
        <rFont val="굴림"/>
        <family val="3"/>
        <charset val="129"/>
      </rPr>
      <t>1)</t>
    </r>
    <r>
      <rPr>
        <sz val="9"/>
        <rFont val="굴림"/>
        <family val="3"/>
        <charset val="129"/>
      </rPr>
      <t xml:space="preserve">
No. of households using city gas</t>
    </r>
    <phoneticPr fontId="3" type="noConversion"/>
  </si>
  <si>
    <r>
      <t>공급권역 총 세대수</t>
    </r>
    <r>
      <rPr>
        <vertAlign val="superscript"/>
        <sz val="9"/>
        <rFont val="굴림"/>
        <family val="3"/>
        <charset val="129"/>
      </rPr>
      <t>2)</t>
    </r>
    <r>
      <rPr>
        <sz val="9"/>
        <rFont val="굴림"/>
        <family val="3"/>
        <charset val="129"/>
      </rPr>
      <t xml:space="preserve">
No. of total households within jurisdictions</t>
    </r>
    <phoneticPr fontId="3" type="noConversion"/>
  </si>
  <si>
    <t xml:space="preserve"> 주 : 도시가스보급률 = (A) / (B) * 100 City gas supply rate = (A)/(B)*100</t>
    <phoneticPr fontId="3" type="noConversion"/>
  </si>
  <si>
    <t>1) 가정용 기준</t>
    <phoneticPr fontId="3" type="noConversion"/>
  </si>
  <si>
    <t>2) 주민등록인구 세대수 기준</t>
    <phoneticPr fontId="3" type="noConversion"/>
  </si>
  <si>
    <t>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</si>
</sst>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#,##0.0_);[Red]\(#,##0.0\)"/>
    <numFmt numFmtId="178" formatCode="0.0_);[Red]\(0.0\)"/>
    <numFmt numFmtId="179" formatCode="#,##0_);[Red]\(#,##0\)"/>
    <numFmt numFmtId="180" formatCode="_ * #,##0.00_ ;_ * \-#,##0.00_ ;_ * &quot;-&quot;??_ ;_ @_ "/>
    <numFmt numFmtId="181" formatCode="&quot;₩&quot;#,##0;&quot;₩&quot;&quot;₩&quot;&quot;₩&quot;&quot;₩&quot;&quot;₩&quot;&quot;₩&quot;&quot;₩&quot;&quot;₩&quot;\-#,##0"/>
    <numFmt numFmtId="182" formatCode="&quot;₩&quot;#,##0.00;&quot;₩&quot;&quot;₩&quot;&quot;₩&quot;&quot;₩&quot;&quot;₩&quot;&quot;₩&quot;&quot;₩&quot;&quot;₩&quot;\-#,##0.00"/>
    <numFmt numFmtId="183" formatCode="&quot;₩&quot;#,##0.00;&quot;₩&quot;&quot;₩&quot;&quot;₩&quot;&quot;₩&quot;&quot;₩&quot;&quot;₩&quot;\-#,##0.00"/>
    <numFmt numFmtId="184" formatCode="_ &quot;₩&quot;* #,##0.00_ ;_ &quot;₩&quot;* &quot;₩&quot;\-#,##0.00_ ;_ &quot;₩&quot;* &quot;-&quot;??_ ;_ @_ "/>
    <numFmt numFmtId="185" formatCode="&quot;₩&quot;#,##0;&quot;₩&quot;&quot;₩&quot;&quot;₩&quot;\-#,##0"/>
    <numFmt numFmtId="186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7" formatCode="&quot;₩&quot;#,##0;[Red]&quot;₩&quot;&quot;₩&quot;\-#,##0"/>
    <numFmt numFmtId="188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89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0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1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2" formatCode="&quot;₩&quot;#,##0.00;&quot;₩&quot;\-#,##0.00"/>
    <numFmt numFmtId="193" formatCode="_-[$€-2]* #,##0.00_-;\-[$€-2]* #,##0.00_-;_-[$€-2]* &quot;-&quot;??_-"/>
    <numFmt numFmtId="194" formatCode="0_);[Red]\(0\)"/>
    <numFmt numFmtId="195" formatCode="0_ "/>
    <numFmt numFmtId="196" formatCode="_-* #,##0.0_-;\-* #,##0.0_-;_-* &quot;-&quot;?_-;_-@_-"/>
    <numFmt numFmtId="197" formatCode="_-* #,##0_-;\-* #,##0_-;_-* &quot;-&quot;??_-;_-@_-"/>
  </numFmts>
  <fonts count="9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HY중고딕"/>
      <family val="1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2"/>
      <name val="HY중고딕"/>
      <family val="1"/>
      <charset val="129"/>
    </font>
    <font>
      <sz val="11"/>
      <color indexed="8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u/>
      <sz val="11"/>
      <color indexed="36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1"/>
      <color indexed="60"/>
      <name val="돋움"/>
      <family val="3"/>
      <charset val="129"/>
    </font>
    <font>
      <b/>
      <sz val="10"/>
      <name val="돋움"/>
      <family val="3"/>
      <charset val="129"/>
    </font>
    <font>
      <sz val="12"/>
      <name val="뼻뮝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name val="굴림체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2"/>
      <name val="돋움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sz val="11"/>
      <name val="μ¸¿o"/>
      <family val="3"/>
      <charset val="129"/>
    </font>
    <font>
      <sz val="10"/>
      <name val="MS Sans Serif"/>
      <family val="2"/>
    </font>
    <font>
      <sz val="12"/>
      <name val="±¼¸²A¼"/>
      <family val="3"/>
      <charset val="129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바탕"/>
      <family val="1"/>
      <charset val="129"/>
    </font>
    <font>
      <sz val="10"/>
      <name val="굴림체"/>
      <family val="3"/>
      <charset val="129"/>
    </font>
    <font>
      <b/>
      <sz val="14"/>
      <name val="바탕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System"/>
      <family val="2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sz val="8"/>
      <name val="바탕체"/>
      <family val="1"/>
      <charset val="129"/>
    </font>
    <font>
      <b/>
      <sz val="16"/>
      <name val="바탕"/>
      <family val="1"/>
      <charset val="129"/>
    </font>
    <font>
      <b/>
      <sz val="18"/>
      <name val="Arial"/>
      <family val="2"/>
    </font>
    <font>
      <sz val="12"/>
      <name val="Times New Roman"/>
      <family val="1"/>
    </font>
    <font>
      <u/>
      <sz val="11"/>
      <color indexed="12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HY중고딕"/>
      <family val="1"/>
      <charset val="129"/>
    </font>
    <font>
      <sz val="10"/>
      <name val="돋움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</font>
    <font>
      <vertAlign val="superscript"/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돋움"/>
      <family val="3"/>
      <charset val="129"/>
    </font>
    <font>
      <sz val="9"/>
      <color theme="1"/>
      <name val="굴림"/>
      <family val="3"/>
      <charset val="129"/>
    </font>
    <font>
      <b/>
      <sz val="11"/>
      <name val="HY중고딕"/>
      <family val="1"/>
      <charset val="129"/>
    </font>
    <font>
      <sz val="9"/>
      <name val="HY중고딕"/>
      <family val="1"/>
      <charset val="129"/>
    </font>
    <font>
      <sz val="9"/>
      <color rgb="FF000000"/>
      <name val="굴림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color theme="1"/>
      <name val="HY중고딕"/>
      <family val="1"/>
      <charset val="129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theme="0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7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176" fontId="4" fillId="0" borderId="0" applyProtection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0" fillId="0" borderId="0" applyNumberFormat="0" applyFill="0" applyBorder="0" applyAlignment="0" applyProtection="0"/>
    <xf numFmtId="0" fontId="4" fillId="0" borderId="0"/>
    <xf numFmtId="0" fontId="4" fillId="0" borderId="0"/>
    <xf numFmtId="0" fontId="73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3" fillId="0" borderId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66" fillId="0" borderId="0"/>
    <xf numFmtId="0" fontId="54" fillId="0" borderId="0"/>
    <xf numFmtId="0" fontId="17" fillId="20" borderId="1" applyNumberFormat="0" applyAlignment="0" applyProtection="0">
      <alignment vertical="center"/>
    </xf>
    <xf numFmtId="0" fontId="67" fillId="0" borderId="0"/>
    <xf numFmtId="0" fontId="21" fillId="23" borderId="3" applyNumberFormat="0" applyAlignment="0" applyProtection="0">
      <alignment vertical="center"/>
    </xf>
    <xf numFmtId="176" fontId="30" fillId="0" borderId="0" applyFont="0" applyFill="0" applyBorder="0" applyAlignment="0" applyProtection="0"/>
    <xf numFmtId="0" fontId="2" fillId="0" borderId="0"/>
    <xf numFmtId="180" fontId="30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181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55" fillId="0" borderId="0"/>
    <xf numFmtId="0" fontId="30" fillId="0" borderId="0" applyFont="0" applyFill="0" applyBorder="0" applyAlignment="0" applyProtection="0"/>
    <xf numFmtId="0" fontId="55" fillId="0" borderId="0"/>
    <xf numFmtId="193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2" fontId="30" fillId="0" borderId="0" applyFont="0" applyFill="0" applyBorder="0" applyAlignment="0" applyProtection="0"/>
    <xf numFmtId="0" fontId="28" fillId="4" borderId="0" applyNumberFormat="0" applyBorder="0" applyAlignment="0" applyProtection="0">
      <alignment vertical="center"/>
    </xf>
    <xf numFmtId="38" fontId="56" fillId="24" borderId="0" applyNumberFormat="0" applyBorder="0" applyAlignment="0" applyProtection="0"/>
    <xf numFmtId="38" fontId="56" fillId="25" borderId="0" applyNumberFormat="0" applyBorder="0" applyAlignment="0" applyProtection="0"/>
    <xf numFmtId="0" fontId="68" fillId="0" borderId="0">
      <alignment horizontal="left"/>
    </xf>
    <xf numFmtId="0" fontId="57" fillId="0" borderId="22" applyNumberFormat="0" applyAlignment="0" applyProtection="0">
      <alignment horizontal="left" vertical="center"/>
    </xf>
    <xf numFmtId="0" fontId="57" fillId="0" borderId="20">
      <alignment horizontal="left" vertical="center"/>
    </xf>
    <xf numFmtId="0" fontId="25" fillId="0" borderId="6" applyNumberFormat="0" applyFill="0" applyAlignment="0" applyProtection="0">
      <alignment vertical="center"/>
    </xf>
    <xf numFmtId="0" fontId="72" fillId="0" borderId="0" applyNumberFormat="0" applyFill="0" applyBorder="0" applyAlignment="0" applyProtection="0"/>
    <xf numFmtId="0" fontId="26" fillId="0" borderId="7" applyNumberFormat="0" applyFill="0" applyAlignment="0" applyProtection="0">
      <alignment vertical="center"/>
    </xf>
    <xf numFmtId="0" fontId="57" fillId="0" borderId="0" applyNumberForma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24" fillId="7" borderId="1" applyNumberFormat="0" applyAlignment="0" applyProtection="0">
      <alignment vertical="center"/>
    </xf>
    <xf numFmtId="10" fontId="56" fillId="26" borderId="10" applyNumberFormat="0" applyBorder="0" applyAlignment="0" applyProtection="0"/>
    <xf numFmtId="10" fontId="56" fillId="25" borderId="10" applyNumberFormat="0" applyBorder="0" applyAlignment="0" applyProtection="0"/>
    <xf numFmtId="0" fontId="22" fillId="0" borderId="4" applyNumberFormat="0" applyFill="0" applyAlignment="0" applyProtection="0">
      <alignment vertical="center"/>
    </xf>
    <xf numFmtId="176" fontId="30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69" fillId="0" borderId="21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183" fontId="4" fillId="0" borderId="0"/>
    <xf numFmtId="0" fontId="4" fillId="0" borderId="0"/>
    <xf numFmtId="0" fontId="30" fillId="0" borderId="0"/>
    <xf numFmtId="0" fontId="2" fillId="21" borderId="2" applyNumberFormat="0" applyFont="0" applyAlignment="0" applyProtection="0">
      <alignment vertical="center"/>
    </xf>
    <xf numFmtId="0" fontId="29" fillId="20" borderId="9" applyNumberFormat="0" applyAlignment="0" applyProtection="0">
      <alignment vertical="center"/>
    </xf>
    <xf numFmtId="10" fontId="30" fillId="0" borderId="0" applyFont="0" applyFill="0" applyBorder="0" applyAlignment="0" applyProtection="0"/>
    <xf numFmtId="0" fontId="69" fillId="0" borderId="0"/>
    <xf numFmtId="0" fontId="1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0" fillId="0" borderId="23" applyNumberFormat="0" applyFont="0" applyFill="0" applyAlignment="0" applyProtection="0"/>
    <xf numFmtId="0" fontId="70" fillId="0" borderId="24">
      <alignment horizontal="left"/>
    </xf>
    <xf numFmtId="0" fontId="1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34" fillId="20" borderId="1" applyNumberFormat="0" applyAlignment="0" applyProtection="0">
      <alignment vertical="center"/>
    </xf>
    <xf numFmtId="186" fontId="4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35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60" fillId="0" borderId="0">
      <protection locked="0"/>
    </xf>
    <xf numFmtId="0" fontId="60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2" fillId="21" borderId="2" applyNumberFormat="0" applyFont="0" applyAlignment="0" applyProtection="0">
      <alignment vertical="center"/>
    </xf>
    <xf numFmtId="0" fontId="10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4" fillId="21" borderId="2" applyNumberFormat="0" applyFont="0" applyAlignment="0" applyProtection="0">
      <alignment vertical="center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1" fillId="0" borderId="0">
      <alignment vertical="center"/>
    </xf>
    <xf numFmtId="9" fontId="2" fillId="0" borderId="0" applyFont="0" applyFill="0" applyBorder="0" applyAlignment="0" applyProtection="0"/>
    <xf numFmtId="0" fontId="37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8" fillId="0" borderId="0">
      <alignment horizontal="center" vertical="center"/>
    </xf>
    <xf numFmtId="0" fontId="38" fillId="0" borderId="0">
      <alignment horizontal="center" vertical="center"/>
    </xf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3" borderId="3" applyNumberFormat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41" fillId="23" borderId="3" applyNumberFormat="0" applyAlignment="0" applyProtection="0">
      <alignment vertical="center"/>
    </xf>
    <xf numFmtId="187" fontId="3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0" fontId="4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0" fillId="0" borderId="0"/>
    <xf numFmtId="0" fontId="62" fillId="0" borderId="0" applyFont="0" applyFill="0" applyBorder="0" applyAlignment="0" applyProtection="0"/>
    <xf numFmtId="0" fontId="4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5" fillId="7" borderId="1" applyNumberFormat="0" applyAlignment="0" applyProtection="0">
      <alignment vertical="center"/>
    </xf>
    <xf numFmtId="0" fontId="24" fillId="7" borderId="1" applyNumberFormat="0" applyAlignment="0" applyProtection="0">
      <alignment vertical="center"/>
    </xf>
    <xf numFmtId="0" fontId="45" fillId="7" borderId="1" applyNumberFormat="0" applyAlignment="0" applyProtection="0">
      <alignment vertical="center"/>
    </xf>
    <xf numFmtId="4" fontId="60" fillId="0" borderId="0">
      <protection locked="0"/>
    </xf>
    <xf numFmtId="188" fontId="4" fillId="0" borderId="0">
      <protection locked="0"/>
    </xf>
    <xf numFmtId="0" fontId="63" fillId="0" borderId="0">
      <alignment vertical="center"/>
    </xf>
    <xf numFmtId="0" fontId="47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41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6" fillId="0" borderId="0"/>
    <xf numFmtId="0" fontId="71" fillId="0" borderId="0">
      <alignment vertical="center"/>
    </xf>
    <xf numFmtId="42" fontId="2" fillId="0" borderId="0" applyFont="0" applyFill="0" applyBorder="0" applyAlignment="0" applyProtection="0"/>
    <xf numFmtId="189" fontId="4" fillId="0" borderId="0">
      <protection locked="0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75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30" fillId="0" borderId="0"/>
    <xf numFmtId="0" fontId="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>
      <alignment vertical="center"/>
    </xf>
    <xf numFmtId="0" fontId="42" fillId="0" borderId="0"/>
    <xf numFmtId="0" fontId="2" fillId="0" borderId="0">
      <alignment vertical="center"/>
    </xf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2" fillId="0" borderId="0"/>
    <xf numFmtId="0" fontId="2" fillId="0" borderId="0">
      <alignment vertical="center"/>
    </xf>
    <xf numFmtId="0" fontId="75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7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7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60" fillId="0" borderId="23">
      <protection locked="0"/>
    </xf>
    <xf numFmtId="190" fontId="4" fillId="0" borderId="0">
      <protection locked="0"/>
    </xf>
    <xf numFmtId="191" fontId="4" fillId="0" borderId="0">
      <protection locked="0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76" fillId="0" borderId="0" xfId="0" applyFont="1" applyFill="1" applyBorder="1" applyAlignment="1">
      <alignment vertical="top"/>
    </xf>
    <xf numFmtId="0" fontId="76" fillId="0" borderId="0" xfId="0" applyFont="1" applyFill="1" applyAlignment="1">
      <alignment vertical="top"/>
    </xf>
    <xf numFmtId="0" fontId="76" fillId="0" borderId="0" xfId="0" applyFont="1" applyFill="1">
      <alignment vertical="center"/>
    </xf>
    <xf numFmtId="0" fontId="76" fillId="0" borderId="0" xfId="0" applyFont="1" applyFill="1" applyBorder="1">
      <alignment vertical="center"/>
    </xf>
    <xf numFmtId="0" fontId="77" fillId="0" borderId="0" xfId="0" applyFont="1" applyFill="1">
      <alignment vertical="center"/>
    </xf>
    <xf numFmtId="177" fontId="7" fillId="0" borderId="26" xfId="6" applyNumberFormat="1" applyFont="1" applyFill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0" fontId="79" fillId="0" borderId="17" xfId="0" applyFont="1" applyFill="1" applyBorder="1" applyAlignment="1">
      <alignment horizontal="right" vertical="center"/>
    </xf>
    <xf numFmtId="0" fontId="79" fillId="0" borderId="17" xfId="381" applyFont="1" applyFill="1" applyBorder="1" applyAlignment="1">
      <alignment horizontal="right" vertical="center"/>
    </xf>
    <xf numFmtId="0" fontId="79" fillId="0" borderId="17" xfId="3" applyNumberFormat="1" applyFont="1" applyFill="1" applyBorder="1" applyAlignment="1">
      <alignment horizontal="right" vertical="center"/>
    </xf>
    <xf numFmtId="0" fontId="79" fillId="0" borderId="0" xfId="0" applyFont="1" applyFill="1" applyBorder="1" applyAlignment="1">
      <alignment horizontal="right" vertical="center"/>
    </xf>
    <xf numFmtId="0" fontId="79" fillId="0" borderId="17" xfId="0" applyFont="1" applyFill="1" applyBorder="1" applyAlignment="1">
      <alignment vertical="center"/>
    </xf>
    <xf numFmtId="0" fontId="79" fillId="0" borderId="17" xfId="381" applyFont="1" applyFill="1" applyBorder="1" applyAlignment="1">
      <alignment vertical="center"/>
    </xf>
    <xf numFmtId="0" fontId="79" fillId="0" borderId="17" xfId="3" applyNumberFormat="1" applyFont="1" applyFill="1" applyBorder="1" applyAlignment="1">
      <alignment vertical="center"/>
    </xf>
    <xf numFmtId="0" fontId="79" fillId="0" borderId="17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79" fillId="0" borderId="17" xfId="0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0" fontId="83" fillId="0" borderId="0" xfId="0" applyFont="1" applyFill="1" applyBorder="1">
      <alignment vertical="center"/>
    </xf>
    <xf numFmtId="41" fontId="7" fillId="0" borderId="0" xfId="382" applyFont="1" applyFill="1" applyBorder="1" applyAlignment="1">
      <alignment horizontal="right" vertical="center"/>
    </xf>
    <xf numFmtId="178" fontId="7" fillId="0" borderId="0" xfId="382" applyNumberFormat="1" applyFont="1" applyFill="1" applyBorder="1" applyAlignment="1">
      <alignment horizontal="right" vertical="center"/>
    </xf>
    <xf numFmtId="178" fontId="0" fillId="0" borderId="0" xfId="0" applyNumberFormat="1" applyFont="1" applyFill="1">
      <alignment vertical="center"/>
    </xf>
    <xf numFmtId="178" fontId="79" fillId="0" borderId="0" xfId="0" applyNumberFormat="1" applyFont="1" applyFill="1" applyBorder="1" applyAlignment="1">
      <alignment vertical="center"/>
    </xf>
    <xf numFmtId="178" fontId="76" fillId="0" borderId="0" xfId="0" applyNumberFormat="1" applyFont="1" applyFill="1" applyAlignment="1">
      <alignment vertical="top"/>
    </xf>
    <xf numFmtId="178" fontId="76" fillId="0" borderId="0" xfId="0" applyNumberFormat="1" applyFont="1" applyFill="1">
      <alignment vertical="center"/>
    </xf>
    <xf numFmtId="178" fontId="7" fillId="0" borderId="26" xfId="6" applyNumberFormat="1" applyFont="1" applyFill="1" applyBorder="1" applyAlignment="1">
      <alignment vertical="center"/>
    </xf>
    <xf numFmtId="178" fontId="7" fillId="0" borderId="27" xfId="0" applyNumberFormat="1" applyFont="1" applyFill="1" applyBorder="1">
      <alignment vertical="center"/>
    </xf>
    <xf numFmtId="178" fontId="79" fillId="0" borderId="17" xfId="0" applyNumberFormat="1" applyFont="1" applyFill="1" applyBorder="1" applyAlignment="1">
      <alignment horizontal="right" vertical="center"/>
    </xf>
    <xf numFmtId="178" fontId="7" fillId="0" borderId="25" xfId="6" applyNumberFormat="1" applyFont="1" applyFill="1" applyBorder="1" applyAlignment="1">
      <alignment vertical="center"/>
    </xf>
    <xf numFmtId="178" fontId="7" fillId="0" borderId="32" xfId="6" applyNumberFormat="1" applyFont="1" applyFill="1" applyBorder="1" applyAlignment="1">
      <alignment horizontal="center" vertical="center" wrapText="1"/>
    </xf>
    <xf numFmtId="3" fontId="7" fillId="0" borderId="35" xfId="6" applyNumberFormat="1" applyFont="1" applyFill="1" applyBorder="1" applyAlignment="1">
      <alignment vertical="center" wrapText="1"/>
    </xf>
    <xf numFmtId="0" fontId="7" fillId="0" borderId="38" xfId="2" applyNumberFormat="1" applyFont="1" applyFill="1" applyBorder="1" applyAlignment="1">
      <alignment horizontal="center" vertical="center" wrapText="1"/>
    </xf>
    <xf numFmtId="178" fontId="7" fillId="0" borderId="29" xfId="382" applyNumberFormat="1" applyFont="1" applyFill="1" applyBorder="1" applyAlignment="1">
      <alignment horizontal="right" vertical="center"/>
    </xf>
    <xf numFmtId="0" fontId="82" fillId="28" borderId="38" xfId="2" applyNumberFormat="1" applyFont="1" applyFill="1" applyBorder="1" applyAlignment="1">
      <alignment horizontal="center" vertical="center" wrapText="1"/>
    </xf>
    <xf numFmtId="0" fontId="7" fillId="0" borderId="39" xfId="2" applyNumberFormat="1" applyFont="1" applyFill="1" applyBorder="1" applyAlignment="1">
      <alignment horizontal="center" vertical="center" wrapText="1"/>
    </xf>
    <xf numFmtId="41" fontId="7" fillId="0" borderId="17" xfId="382" applyFont="1" applyFill="1" applyBorder="1" applyAlignment="1">
      <alignment horizontal="right" vertical="center"/>
    </xf>
    <xf numFmtId="194" fontId="7" fillId="0" borderId="31" xfId="382" applyNumberFormat="1" applyFont="1" applyFill="1" applyBorder="1" applyAlignment="1">
      <alignment horizontal="right" vertical="center"/>
    </xf>
    <xf numFmtId="194" fontId="7" fillId="0" borderId="29" xfId="382" applyNumberFormat="1" applyFont="1" applyFill="1" applyBorder="1" applyAlignment="1">
      <alignment horizontal="right" vertical="center"/>
    </xf>
    <xf numFmtId="178" fontId="7" fillId="0" borderId="40" xfId="382" applyNumberFormat="1" applyFont="1" applyFill="1" applyBorder="1" applyAlignment="1">
      <alignment horizontal="right" vertical="center"/>
    </xf>
    <xf numFmtId="178" fontId="7" fillId="0" borderId="41" xfId="382" applyNumberFormat="1" applyFont="1" applyFill="1" applyBorder="1" applyAlignment="1">
      <alignment horizontal="right" vertical="center"/>
    </xf>
    <xf numFmtId="178" fontId="79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vertical="center"/>
    </xf>
    <xf numFmtId="0" fontId="82" fillId="0" borderId="0" xfId="0" applyFont="1" applyFill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82" fillId="28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41" fontId="7" fillId="0" borderId="41" xfId="382" applyFont="1" applyFill="1" applyBorder="1" applyAlignment="1">
      <alignment horizontal="right" vertical="center"/>
    </xf>
    <xf numFmtId="0" fontId="8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38" xfId="0" applyFont="1" applyFill="1" applyBorder="1" applyAlignment="1">
      <alignment horizontal="center" vertical="center"/>
    </xf>
    <xf numFmtId="41" fontId="7" fillId="0" borderId="43" xfId="382" applyFont="1" applyFill="1" applyBorder="1" applyAlignment="1">
      <alignment horizontal="right" vertical="center"/>
    </xf>
    <xf numFmtId="41" fontId="7" fillId="0" borderId="45" xfId="382" applyFont="1" applyFill="1" applyBorder="1" applyAlignment="1">
      <alignment horizontal="right" vertical="center"/>
    </xf>
    <xf numFmtId="41" fontId="7" fillId="0" borderId="47" xfId="382" applyFont="1" applyFill="1" applyBorder="1" applyAlignment="1">
      <alignment horizontal="right" vertical="center"/>
    </xf>
    <xf numFmtId="0" fontId="7" fillId="0" borderId="39" xfId="0" applyFont="1" applyFill="1" applyBorder="1" applyAlignment="1">
      <alignment horizontal="center" vertical="center"/>
    </xf>
    <xf numFmtId="41" fontId="7" fillId="0" borderId="44" xfId="382" applyFont="1" applyFill="1" applyBorder="1" applyAlignment="1">
      <alignment horizontal="right" vertical="center"/>
    </xf>
    <xf numFmtId="41" fontId="7" fillId="0" borderId="42" xfId="382" applyFont="1" applyFill="1" applyBorder="1" applyAlignment="1">
      <alignment horizontal="right" vertical="center"/>
    </xf>
    <xf numFmtId="41" fontId="7" fillId="0" borderId="46" xfId="382" applyFont="1" applyFill="1" applyBorder="1" applyAlignment="1">
      <alignment horizontal="right" vertical="center"/>
    </xf>
    <xf numFmtId="41" fontId="7" fillId="0" borderId="48" xfId="382" applyFont="1" applyFill="1" applyBorder="1" applyAlignment="1">
      <alignment horizontal="right" vertical="center"/>
    </xf>
    <xf numFmtId="41" fontId="7" fillId="0" borderId="29" xfId="382" applyFont="1" applyFill="1" applyBorder="1" applyAlignment="1">
      <alignment horizontal="right" vertical="center"/>
    </xf>
    <xf numFmtId="41" fontId="7" fillId="0" borderId="30" xfId="382" applyFont="1" applyFill="1" applyBorder="1" applyAlignment="1">
      <alignment horizontal="right" vertical="center"/>
    </xf>
    <xf numFmtId="0" fontId="79" fillId="0" borderId="17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38" xfId="0" applyNumberFormat="1" applyFont="1" applyFill="1" applyBorder="1" applyAlignment="1">
      <alignment horizontal="center" vertical="center" wrapText="1"/>
    </xf>
    <xf numFmtId="0" fontId="85" fillId="0" borderId="0" xfId="0" applyFont="1" applyFill="1" applyBorder="1">
      <alignment vertical="center"/>
    </xf>
    <xf numFmtId="0" fontId="85" fillId="0" borderId="0" xfId="0" applyFont="1" applyFill="1">
      <alignment vertical="center"/>
    </xf>
    <xf numFmtId="0" fontId="82" fillId="28" borderId="39" xfId="0" applyNumberFormat="1" applyFont="1" applyFill="1" applyBorder="1" applyAlignment="1">
      <alignment horizontal="center" vertical="center" wrapText="1"/>
    </xf>
    <xf numFmtId="41" fontId="7" fillId="0" borderId="40" xfId="382" applyFont="1" applyFill="1" applyBorder="1" applyAlignment="1">
      <alignment horizontal="right" vertical="center"/>
    </xf>
    <xf numFmtId="41" fontId="82" fillId="28" borderId="42" xfId="382" applyFont="1" applyFill="1" applyBorder="1" applyAlignment="1">
      <alignment horizontal="right" vertical="center"/>
    </xf>
    <xf numFmtId="0" fontId="7" fillId="0" borderId="0" xfId="381" applyFont="1" applyFill="1" applyBorder="1" applyAlignment="1">
      <alignment vertical="center"/>
    </xf>
    <xf numFmtId="0" fontId="83" fillId="28" borderId="0" xfId="0" applyFont="1" applyFill="1" applyBorder="1">
      <alignment vertical="center"/>
    </xf>
    <xf numFmtId="3" fontId="7" fillId="0" borderId="35" xfId="5" applyNumberFormat="1" applyFont="1" applyFill="1" applyBorder="1" applyAlignment="1">
      <alignment horizontal="center" vertical="center" wrapText="1"/>
    </xf>
    <xf numFmtId="3" fontId="7" fillId="0" borderId="32" xfId="5" applyNumberFormat="1" applyFont="1" applyFill="1" applyBorder="1" applyAlignment="1">
      <alignment horizontal="center" vertical="center" wrapText="1"/>
    </xf>
    <xf numFmtId="0" fontId="7" fillId="0" borderId="32" xfId="4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/>
    </xf>
    <xf numFmtId="0" fontId="7" fillId="0" borderId="32" xfId="4" applyFont="1" applyFill="1" applyBorder="1" applyAlignment="1">
      <alignment horizontal="center" vertical="center"/>
    </xf>
    <xf numFmtId="194" fontId="7" fillId="0" borderId="38" xfId="2" applyNumberFormat="1" applyFont="1" applyFill="1" applyBorder="1" applyAlignment="1">
      <alignment horizontal="center" vertical="center"/>
    </xf>
    <xf numFmtId="194" fontId="82" fillId="28" borderId="38" xfId="2" applyNumberFormat="1" applyFont="1" applyFill="1" applyBorder="1" applyAlignment="1">
      <alignment horizontal="center" vertical="center"/>
    </xf>
    <xf numFmtId="194" fontId="7" fillId="0" borderId="39" xfId="2" applyNumberFormat="1" applyFont="1" applyFill="1" applyBorder="1" applyAlignment="1">
      <alignment horizontal="center" vertical="center"/>
    </xf>
    <xf numFmtId="41" fontId="7" fillId="0" borderId="19" xfId="382" applyFont="1" applyFill="1" applyBorder="1" applyAlignment="1">
      <alignment horizontal="right" vertical="center"/>
    </xf>
    <xf numFmtId="0" fontId="7" fillId="0" borderId="0" xfId="381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3" fontId="7" fillId="0" borderId="32" xfId="3" applyNumberFormat="1" applyFont="1" applyFill="1" applyBorder="1" applyAlignment="1">
      <alignment horizontal="center" vertical="center" wrapText="1"/>
    </xf>
    <xf numFmtId="3" fontId="7" fillId="0" borderId="36" xfId="0" applyNumberFormat="1" applyFont="1" applyFill="1" applyBorder="1" applyAlignment="1">
      <alignment horizontal="center" vertical="center" wrapText="1"/>
    </xf>
    <xf numFmtId="3" fontId="7" fillId="0" borderId="53" xfId="0" applyNumberFormat="1" applyFont="1" applyFill="1" applyBorder="1" applyAlignment="1">
      <alignment horizontal="center" vertical="center" wrapText="1"/>
    </xf>
    <xf numFmtId="41" fontId="82" fillId="28" borderId="43" xfId="382" applyFont="1" applyFill="1" applyBorder="1" applyAlignment="1">
      <alignment horizontal="right" vertical="center"/>
    </xf>
    <xf numFmtId="194" fontId="7" fillId="0" borderId="38" xfId="2" applyNumberFormat="1" applyFont="1" applyFill="1" applyBorder="1" applyAlignment="1">
      <alignment horizontal="center" vertical="center" wrapText="1"/>
    </xf>
    <xf numFmtId="194" fontId="7" fillId="0" borderId="39" xfId="2" applyNumberFormat="1" applyFont="1" applyFill="1" applyBorder="1" applyAlignment="1">
      <alignment horizontal="center" vertical="center" wrapText="1"/>
    </xf>
    <xf numFmtId="41" fontId="7" fillId="0" borderId="54" xfId="382" applyFont="1" applyFill="1" applyBorder="1" applyAlignment="1">
      <alignment horizontal="right" vertical="center"/>
    </xf>
    <xf numFmtId="0" fontId="86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7" fillId="0" borderId="0" xfId="3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horizontal="right" vertical="center"/>
    </xf>
    <xf numFmtId="179" fontId="7" fillId="0" borderId="56" xfId="3" applyNumberFormat="1" applyFont="1" applyFill="1" applyBorder="1" applyAlignment="1">
      <alignment horizontal="center" vertical="center" wrapText="1"/>
    </xf>
    <xf numFmtId="179" fontId="7" fillId="0" borderId="57" xfId="3" applyNumberFormat="1" applyFont="1" applyFill="1" applyBorder="1" applyAlignment="1">
      <alignment horizontal="center" vertical="center" wrapText="1"/>
    </xf>
    <xf numFmtId="179" fontId="7" fillId="0" borderId="32" xfId="3" applyNumberFormat="1" applyFont="1" applyFill="1" applyBorder="1" applyAlignment="1">
      <alignment horizontal="center" vertical="center" wrapText="1"/>
    </xf>
    <xf numFmtId="178" fontId="79" fillId="0" borderId="17" xfId="0" applyNumberFormat="1" applyFont="1" applyFill="1" applyBorder="1" applyAlignment="1">
      <alignment vertical="center"/>
    </xf>
    <xf numFmtId="194" fontId="6" fillId="0" borderId="0" xfId="0" applyNumberFormat="1" applyFont="1" applyFill="1">
      <alignment vertical="center"/>
    </xf>
    <xf numFmtId="194" fontId="79" fillId="0" borderId="17" xfId="0" applyNumberFormat="1" applyFont="1" applyFill="1" applyBorder="1" applyAlignment="1">
      <alignment vertical="center"/>
    </xf>
    <xf numFmtId="194" fontId="6" fillId="0" borderId="0" xfId="0" applyNumberFormat="1" applyFont="1" applyFill="1" applyBorder="1">
      <alignment vertical="center"/>
    </xf>
    <xf numFmtId="194" fontId="79" fillId="0" borderId="0" xfId="0" applyNumberFormat="1" applyFont="1" applyFill="1" applyBorder="1" applyAlignment="1">
      <alignment vertical="center"/>
    </xf>
    <xf numFmtId="194" fontId="0" fillId="0" borderId="0" xfId="0" applyNumberFormat="1" applyFont="1" applyFill="1">
      <alignment vertical="center"/>
    </xf>
    <xf numFmtId="194" fontId="7" fillId="0" borderId="57" xfId="0" applyNumberFormat="1" applyFont="1" applyFill="1" applyBorder="1" applyAlignment="1">
      <alignment horizontal="center" vertical="center" wrapText="1"/>
    </xf>
    <xf numFmtId="194" fontId="7" fillId="27" borderId="57" xfId="0" applyNumberFormat="1" applyFont="1" applyFill="1" applyBorder="1" applyAlignment="1">
      <alignment horizontal="center" vertical="center" wrapText="1"/>
    </xf>
    <xf numFmtId="3" fontId="7" fillId="0" borderId="57" xfId="0" applyNumberFormat="1" applyFont="1" applyFill="1" applyBorder="1" applyAlignment="1">
      <alignment horizontal="center" vertical="center" wrapText="1"/>
    </xf>
    <xf numFmtId="178" fontId="7" fillId="0" borderId="57" xfId="0" applyNumberFormat="1" applyFont="1" applyFill="1" applyBorder="1" applyAlignment="1">
      <alignment horizontal="center" vertical="center" wrapText="1"/>
    </xf>
    <xf numFmtId="194" fontId="7" fillId="0" borderId="58" xfId="2" applyNumberFormat="1" applyFont="1" applyFill="1" applyBorder="1" applyAlignment="1">
      <alignment horizontal="center" vertical="center" wrapText="1"/>
    </xf>
    <xf numFmtId="195" fontId="7" fillId="0" borderId="38" xfId="2" applyNumberFormat="1" applyFont="1" applyFill="1" applyBorder="1" applyAlignment="1">
      <alignment horizontal="center" vertical="center"/>
    </xf>
    <xf numFmtId="41" fontId="7" fillId="0" borderId="31" xfId="382" applyFont="1" applyFill="1" applyBorder="1" applyAlignment="1">
      <alignment horizontal="right" vertical="center"/>
    </xf>
    <xf numFmtId="0" fontId="7" fillId="0" borderId="38" xfId="7" applyFont="1" applyFill="1" applyBorder="1" applyAlignment="1">
      <alignment horizontal="center" vertical="center"/>
    </xf>
    <xf numFmtId="0" fontId="82" fillId="28" borderId="38" xfId="7" applyFont="1" applyFill="1" applyBorder="1" applyAlignment="1">
      <alignment horizontal="center" vertical="center"/>
    </xf>
    <xf numFmtId="0" fontId="7" fillId="0" borderId="39" xfId="7" applyFont="1" applyFill="1" applyBorder="1" applyAlignment="1">
      <alignment horizontal="center" vertical="center"/>
    </xf>
    <xf numFmtId="0" fontId="82" fillId="0" borderId="0" xfId="0" applyFont="1" applyFill="1" applyBorder="1">
      <alignment vertical="center"/>
    </xf>
    <xf numFmtId="0" fontId="87" fillId="0" borderId="0" xfId="0" applyFont="1" applyAlignment="1">
      <alignment horizontal="right" vertical="center"/>
    </xf>
    <xf numFmtId="0" fontId="83" fillId="0" borderId="0" xfId="0" applyFont="1" applyFill="1">
      <alignment vertical="center"/>
    </xf>
    <xf numFmtId="0" fontId="88" fillId="0" borderId="0" xfId="0" applyFont="1" applyAlignment="1" applyProtection="1">
      <protection locked="0"/>
    </xf>
    <xf numFmtId="0" fontId="88" fillId="0" borderId="0" xfId="0" applyFont="1" applyFill="1" applyAlignment="1" applyProtection="1">
      <protection locked="0"/>
    </xf>
    <xf numFmtId="0" fontId="89" fillId="0" borderId="0" xfId="0" applyFont="1" applyFill="1" applyAlignment="1" applyProtection="1">
      <alignment horizontal="center"/>
      <protection locked="0"/>
    </xf>
    <xf numFmtId="41" fontId="7" fillId="0" borderId="40" xfId="382" applyFont="1" applyFill="1" applyBorder="1" applyAlignment="1">
      <alignment horizontal="center" vertical="center" wrapText="1"/>
    </xf>
    <xf numFmtId="41" fontId="7" fillId="0" borderId="0" xfId="382" applyFont="1" applyFill="1" applyBorder="1" applyAlignment="1">
      <alignment horizontal="center" vertical="center" wrapText="1"/>
    </xf>
    <xf numFmtId="41" fontId="7" fillId="0" borderId="0" xfId="382" applyFont="1" applyFill="1" applyBorder="1" applyAlignment="1">
      <alignment horizontal="center" vertical="center"/>
    </xf>
    <xf numFmtId="41" fontId="7" fillId="0" borderId="40" xfId="382" applyFont="1" applyFill="1" applyBorder="1" applyAlignment="1">
      <alignment horizontal="center" vertical="center"/>
    </xf>
    <xf numFmtId="41" fontId="7" fillId="0" borderId="29" xfId="382" applyFont="1" applyFill="1" applyBorder="1" applyAlignment="1">
      <alignment horizontal="center" vertical="center"/>
    </xf>
    <xf numFmtId="41" fontId="7" fillId="0" borderId="41" xfId="382" applyFont="1" applyFill="1" applyBorder="1" applyAlignment="1">
      <alignment horizontal="center" vertical="center" wrapText="1"/>
    </xf>
    <xf numFmtId="41" fontId="7" fillId="0" borderId="41" xfId="382" applyFont="1" applyFill="1" applyBorder="1" applyAlignment="1">
      <alignment horizontal="center" vertical="center"/>
    </xf>
    <xf numFmtId="194" fontId="82" fillId="28" borderId="39" xfId="2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right" vertical="center"/>
    </xf>
    <xf numFmtId="178" fontId="82" fillId="0" borderId="0" xfId="0" applyNumberFormat="1" applyFont="1" applyFill="1">
      <alignment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8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194" fontId="82" fillId="28" borderId="59" xfId="2" applyNumberFormat="1" applyFont="1" applyFill="1" applyBorder="1" applyAlignment="1">
      <alignment horizontal="center" vertical="center"/>
    </xf>
    <xf numFmtId="196" fontId="7" fillId="0" borderId="60" xfId="220" applyNumberFormat="1" applyFont="1" applyFill="1" applyBorder="1" applyAlignment="1" applyProtection="1">
      <alignment horizontal="center" vertical="center"/>
      <protection locked="0"/>
    </xf>
    <xf numFmtId="196" fontId="7" fillId="0" borderId="61" xfId="220" applyNumberFormat="1" applyFont="1" applyFill="1" applyBorder="1" applyAlignment="1" applyProtection="1">
      <alignment horizontal="center" vertical="center"/>
      <protection locked="0"/>
    </xf>
    <xf numFmtId="41" fontId="7" fillId="0" borderId="62" xfId="220" applyFont="1" applyFill="1" applyBorder="1" applyAlignment="1" applyProtection="1">
      <alignment horizontal="center" vertical="center"/>
      <protection locked="0"/>
    </xf>
    <xf numFmtId="41" fontId="7" fillId="0" borderId="45" xfId="22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>
      <alignment horizontal="right" vertical="center"/>
    </xf>
    <xf numFmtId="3" fontId="7" fillId="0" borderId="32" xfId="0" applyNumberFormat="1" applyFont="1" applyFill="1" applyBorder="1" applyAlignment="1">
      <alignment horizontal="center" vertical="center" wrapText="1"/>
    </xf>
    <xf numFmtId="176" fontId="7" fillId="0" borderId="33" xfId="2" applyFont="1" applyFill="1" applyBorder="1" applyAlignment="1">
      <alignment horizontal="center" vertical="center" wrapText="1"/>
    </xf>
    <xf numFmtId="0" fontId="7" fillId="0" borderId="32" xfId="7" applyFont="1" applyFill="1" applyBorder="1" applyAlignment="1">
      <alignment horizontal="center" vertical="center" wrapText="1"/>
    </xf>
    <xf numFmtId="41" fontId="7" fillId="0" borderId="29" xfId="220" applyFont="1" applyFill="1" applyBorder="1" applyAlignment="1" applyProtection="1">
      <alignment horizontal="center" vertical="center"/>
      <protection locked="0"/>
    </xf>
    <xf numFmtId="194" fontId="82" fillId="28" borderId="39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78" fontId="7" fillId="0" borderId="32" xfId="0" applyNumberFormat="1" applyFont="1" applyFill="1" applyBorder="1" applyAlignment="1">
      <alignment horizontal="center" vertical="center" wrapText="1"/>
    </xf>
    <xf numFmtId="41" fontId="7" fillId="0" borderId="49" xfId="382" applyFont="1" applyFill="1" applyBorder="1" applyAlignment="1">
      <alignment horizontal="right" vertical="center"/>
    </xf>
    <xf numFmtId="41" fontId="7" fillId="0" borderId="62" xfId="382" applyFont="1" applyFill="1" applyBorder="1" applyAlignment="1">
      <alignment horizontal="right" vertical="center"/>
    </xf>
    <xf numFmtId="0" fontId="82" fillId="28" borderId="59" xfId="0" applyFont="1" applyFill="1" applyBorder="1" applyAlignment="1">
      <alignment horizontal="center" vertical="center" wrapText="1"/>
    </xf>
    <xf numFmtId="0" fontId="84" fillId="0" borderId="32" xfId="5" applyFont="1" applyFill="1" applyBorder="1" applyAlignment="1">
      <alignment horizontal="center" vertical="center" wrapText="1"/>
    </xf>
    <xf numFmtId="3" fontId="84" fillId="0" borderId="32" xfId="5" applyNumberFormat="1" applyFont="1" applyFill="1" applyBorder="1" applyAlignment="1">
      <alignment horizontal="center" vertical="center" wrapText="1"/>
    </xf>
    <xf numFmtId="0" fontId="84" fillId="0" borderId="32" xfId="4" applyFont="1" applyFill="1" applyBorder="1" applyAlignment="1">
      <alignment horizontal="center" vertical="center"/>
    </xf>
    <xf numFmtId="194" fontId="7" fillId="0" borderId="59" xfId="2" applyNumberFormat="1" applyFont="1" applyFill="1" applyBorder="1" applyAlignment="1">
      <alignment horizontal="center" vertical="center"/>
    </xf>
    <xf numFmtId="179" fontId="7" fillId="0" borderId="41" xfId="382" applyNumberFormat="1" applyFont="1" applyFill="1" applyBorder="1" applyAlignment="1">
      <alignment horizontal="right" vertical="center"/>
    </xf>
    <xf numFmtId="195" fontId="82" fillId="29" borderId="39" xfId="2" applyNumberFormat="1" applyFont="1" applyFill="1" applyBorder="1" applyAlignment="1">
      <alignment horizontal="center" vertical="center"/>
    </xf>
    <xf numFmtId="41" fontId="7" fillId="0" borderId="66" xfId="382" applyNumberFormat="1" applyFont="1" applyFill="1" applyBorder="1" applyAlignment="1">
      <alignment horizontal="right" vertical="center"/>
    </xf>
    <xf numFmtId="41" fontId="87" fillId="30" borderId="66" xfId="423" applyNumberFormat="1" applyFont="1" applyFill="1" applyBorder="1" applyAlignment="1">
      <alignment horizontal="right" vertical="center" wrapText="1"/>
    </xf>
    <xf numFmtId="41" fontId="87" fillId="30" borderId="71" xfId="443" applyNumberFormat="1" applyFont="1" applyFill="1" applyBorder="1" applyAlignment="1">
      <alignment horizontal="right" vertical="center" wrapText="1"/>
    </xf>
    <xf numFmtId="41" fontId="87" fillId="30" borderId="69" xfId="442" applyNumberFormat="1" applyFont="1" applyFill="1" applyBorder="1" applyAlignment="1">
      <alignment horizontal="right" vertical="center" wrapText="1"/>
    </xf>
    <xf numFmtId="41" fontId="87" fillId="30" borderId="69" xfId="430" applyNumberFormat="1" applyFont="1" applyFill="1" applyBorder="1" applyAlignment="1">
      <alignment horizontal="right" vertical="center" wrapText="1"/>
    </xf>
    <xf numFmtId="41" fontId="7" fillId="0" borderId="44" xfId="382" applyNumberFormat="1" applyFont="1" applyFill="1" applyBorder="1" applyAlignment="1">
      <alignment horizontal="right" vertical="center"/>
    </xf>
    <xf numFmtId="41" fontId="87" fillId="30" borderId="70" xfId="443" applyNumberFormat="1" applyFont="1" applyFill="1" applyBorder="1" applyAlignment="1">
      <alignment horizontal="right" vertical="center" wrapText="1"/>
    </xf>
    <xf numFmtId="41" fontId="87" fillId="30" borderId="66" xfId="442" applyNumberFormat="1" applyFont="1" applyFill="1" applyBorder="1" applyAlignment="1">
      <alignment horizontal="right" vertical="center" wrapText="1"/>
    </xf>
    <xf numFmtId="41" fontId="87" fillId="30" borderId="66" xfId="436" applyNumberFormat="1" applyFont="1" applyFill="1" applyBorder="1" applyAlignment="1">
      <alignment horizontal="right" vertical="center" wrapText="1"/>
    </xf>
    <xf numFmtId="41" fontId="87" fillId="30" borderId="66" xfId="435" applyNumberFormat="1" applyFont="1" applyFill="1" applyBorder="1" applyAlignment="1">
      <alignment horizontal="right" vertical="center" wrapText="1"/>
    </xf>
    <xf numFmtId="41" fontId="87" fillId="30" borderId="66" xfId="434" applyNumberFormat="1" applyFont="1" applyFill="1" applyBorder="1" applyAlignment="1">
      <alignment horizontal="right" vertical="center" wrapText="1"/>
    </xf>
    <xf numFmtId="41" fontId="87" fillId="30" borderId="66" xfId="433" applyNumberFormat="1" applyFont="1" applyFill="1" applyBorder="1" applyAlignment="1">
      <alignment horizontal="right" vertical="center" wrapText="1"/>
    </xf>
    <xf numFmtId="41" fontId="87" fillId="30" borderId="66" xfId="432" applyNumberFormat="1" applyFont="1" applyFill="1" applyBorder="1" applyAlignment="1">
      <alignment horizontal="right" vertical="center" wrapText="1"/>
    </xf>
    <xf numFmtId="41" fontId="87" fillId="30" borderId="66" xfId="431" applyNumberFormat="1" applyFont="1" applyFill="1" applyBorder="1" applyAlignment="1">
      <alignment horizontal="right" vertical="center" wrapText="1"/>
    </xf>
    <xf numFmtId="41" fontId="87" fillId="30" borderId="66" xfId="430" applyNumberFormat="1" applyFont="1" applyFill="1" applyBorder="1" applyAlignment="1">
      <alignment horizontal="right" vertical="center" wrapText="1"/>
    </xf>
    <xf numFmtId="41" fontId="87" fillId="30" borderId="66" xfId="429" applyNumberFormat="1" applyFont="1" applyFill="1" applyBorder="1" applyAlignment="1">
      <alignment horizontal="right" vertical="center" wrapText="1"/>
    </xf>
    <xf numFmtId="41" fontId="87" fillId="30" borderId="66" xfId="428" applyNumberFormat="1" applyFont="1" applyFill="1" applyBorder="1" applyAlignment="1">
      <alignment horizontal="right" vertical="center" wrapText="1"/>
    </xf>
    <xf numFmtId="41" fontId="87" fillId="30" borderId="66" xfId="427" applyNumberFormat="1" applyFont="1" applyFill="1" applyBorder="1" applyAlignment="1">
      <alignment horizontal="right" vertical="center" wrapText="1"/>
    </xf>
    <xf numFmtId="41" fontId="87" fillId="30" borderId="66" xfId="426" applyNumberFormat="1" applyFont="1" applyFill="1" applyBorder="1" applyAlignment="1">
      <alignment horizontal="right" vertical="center" wrapText="1"/>
    </xf>
    <xf numFmtId="41" fontId="87" fillId="30" borderId="66" xfId="425" applyNumberFormat="1" applyFont="1" applyFill="1" applyBorder="1" applyAlignment="1">
      <alignment horizontal="right" vertical="center" wrapText="1"/>
    </xf>
    <xf numFmtId="41" fontId="87" fillId="30" borderId="66" xfId="424" applyNumberFormat="1" applyFont="1" applyFill="1" applyBorder="1" applyAlignment="1">
      <alignment horizontal="right" vertical="center" wrapText="1"/>
    </xf>
    <xf numFmtId="41" fontId="7" fillId="0" borderId="43" xfId="382" applyNumberFormat="1" applyFont="1" applyFill="1" applyBorder="1" applyAlignment="1">
      <alignment horizontal="right" vertical="center"/>
    </xf>
    <xf numFmtId="41" fontId="82" fillId="28" borderId="70" xfId="382" applyFont="1" applyFill="1" applyBorder="1" applyAlignment="1">
      <alignment horizontal="right" vertical="center"/>
    </xf>
    <xf numFmtId="41" fontId="82" fillId="28" borderId="66" xfId="382" applyFont="1" applyFill="1" applyBorder="1" applyAlignment="1">
      <alignment horizontal="right" vertical="center"/>
    </xf>
    <xf numFmtId="41" fontId="82" fillId="28" borderId="67" xfId="382" applyFont="1" applyFill="1" applyBorder="1" applyAlignment="1">
      <alignment horizontal="right" vertical="center"/>
    </xf>
    <xf numFmtId="41" fontId="87" fillId="30" borderId="69" xfId="441" applyNumberFormat="1" applyFont="1" applyFill="1" applyBorder="1" applyAlignment="1">
      <alignment horizontal="right" vertical="center" wrapText="1"/>
    </xf>
    <xf numFmtId="41" fontId="87" fillId="30" borderId="69" xfId="439" applyNumberFormat="1" applyFont="1" applyFill="1" applyBorder="1" applyAlignment="1">
      <alignment horizontal="right" vertical="center" wrapText="1"/>
    </xf>
    <xf numFmtId="41" fontId="87" fillId="30" borderId="69" xfId="438" applyNumberFormat="1" applyFont="1" applyFill="1" applyBorder="1" applyAlignment="1">
      <alignment horizontal="right" vertical="center" wrapText="1"/>
    </xf>
    <xf numFmtId="41" fontId="87" fillId="30" borderId="69" xfId="437" applyNumberFormat="1" applyFont="1" applyFill="1" applyBorder="1" applyAlignment="1">
      <alignment horizontal="right" vertical="center" wrapText="1"/>
    </xf>
    <xf numFmtId="41" fontId="87" fillId="30" borderId="69" xfId="436" applyNumberFormat="1" applyFont="1" applyFill="1" applyBorder="1" applyAlignment="1">
      <alignment horizontal="right" vertical="center" wrapText="1"/>
    </xf>
    <xf numFmtId="41" fontId="87" fillId="30" borderId="69" xfId="435" applyNumberFormat="1" applyFont="1" applyFill="1" applyBorder="1" applyAlignment="1">
      <alignment horizontal="right" vertical="center" wrapText="1"/>
    </xf>
    <xf numFmtId="41" fontId="87" fillId="30" borderId="69" xfId="434" applyNumberFormat="1" applyFont="1" applyFill="1" applyBorder="1" applyAlignment="1">
      <alignment horizontal="right" vertical="center" wrapText="1"/>
    </xf>
    <xf numFmtId="41" fontId="87" fillId="30" borderId="69" xfId="433" applyNumberFormat="1" applyFont="1" applyFill="1" applyBorder="1" applyAlignment="1">
      <alignment horizontal="right" vertical="center" wrapText="1"/>
    </xf>
    <xf numFmtId="41" fontId="87" fillId="30" borderId="69" xfId="432" applyNumberFormat="1" applyFont="1" applyFill="1" applyBorder="1" applyAlignment="1">
      <alignment horizontal="right" vertical="center" wrapText="1"/>
    </xf>
    <xf numFmtId="41" fontId="87" fillId="30" borderId="69" xfId="431" applyNumberFormat="1" applyFont="1" applyFill="1" applyBorder="1" applyAlignment="1">
      <alignment horizontal="right" vertical="center" wrapText="1"/>
    </xf>
    <xf numFmtId="41" fontId="87" fillId="30" borderId="69" xfId="429" applyNumberFormat="1" applyFont="1" applyFill="1" applyBorder="1" applyAlignment="1">
      <alignment horizontal="right" vertical="center" wrapText="1"/>
    </xf>
    <xf numFmtId="41" fontId="87" fillId="30" borderId="69" xfId="428" applyNumberFormat="1" applyFont="1" applyFill="1" applyBorder="1" applyAlignment="1">
      <alignment horizontal="right" vertical="center" wrapText="1"/>
    </xf>
    <xf numFmtId="41" fontId="87" fillId="30" borderId="69" xfId="427" applyNumberFormat="1" applyFont="1" applyFill="1" applyBorder="1" applyAlignment="1">
      <alignment horizontal="right" vertical="center" wrapText="1"/>
    </xf>
    <xf numFmtId="41" fontId="87" fillId="30" borderId="69" xfId="426" applyNumberFormat="1" applyFont="1" applyFill="1" applyBorder="1" applyAlignment="1">
      <alignment horizontal="right" vertical="center" wrapText="1"/>
    </xf>
    <xf numFmtId="41" fontId="87" fillId="30" borderId="69" xfId="425" applyNumberFormat="1" applyFont="1" applyFill="1" applyBorder="1" applyAlignment="1">
      <alignment horizontal="right" vertical="center" wrapText="1"/>
    </xf>
    <xf numFmtId="41" fontId="87" fillId="30" borderId="69" xfId="424" applyNumberFormat="1" applyFont="1" applyFill="1" applyBorder="1" applyAlignment="1">
      <alignment horizontal="right" vertical="center" wrapText="1"/>
    </xf>
    <xf numFmtId="41" fontId="7" fillId="0" borderId="69" xfId="382" applyNumberFormat="1" applyFont="1" applyFill="1" applyBorder="1" applyAlignment="1">
      <alignment horizontal="right" vertical="center"/>
    </xf>
    <xf numFmtId="41" fontId="87" fillId="30" borderId="69" xfId="423" applyNumberFormat="1" applyFont="1" applyFill="1" applyBorder="1" applyAlignment="1">
      <alignment horizontal="right" vertical="center" wrapText="1"/>
    </xf>
    <xf numFmtId="41" fontId="87" fillId="30" borderId="68" xfId="422" applyNumberFormat="1" applyFont="1" applyFill="1" applyBorder="1" applyAlignment="1">
      <alignment horizontal="right" vertical="center" wrapText="1"/>
    </xf>
    <xf numFmtId="41" fontId="87" fillId="30" borderId="66" xfId="441" applyNumberFormat="1" applyFont="1" applyFill="1" applyBorder="1" applyAlignment="1">
      <alignment horizontal="right" vertical="center" wrapText="1"/>
    </xf>
    <xf numFmtId="41" fontId="87" fillId="30" borderId="66" xfId="440" applyNumberFormat="1" applyFont="1" applyFill="1" applyBorder="1" applyAlignment="1">
      <alignment horizontal="right" vertical="center" wrapText="1"/>
    </xf>
    <xf numFmtId="41" fontId="87" fillId="30" borderId="66" xfId="439" applyNumberFormat="1" applyFont="1" applyFill="1" applyBorder="1" applyAlignment="1">
      <alignment horizontal="right" vertical="center" wrapText="1"/>
    </xf>
    <xf numFmtId="41" fontId="87" fillId="30" borderId="66" xfId="438" applyNumberFormat="1" applyFont="1" applyFill="1" applyBorder="1" applyAlignment="1">
      <alignment horizontal="right" vertical="center" wrapText="1"/>
    </xf>
    <xf numFmtId="41" fontId="87" fillId="30" borderId="66" xfId="437" applyNumberFormat="1" applyFont="1" applyFill="1" applyBorder="1" applyAlignment="1">
      <alignment horizontal="right" vertical="center" wrapText="1"/>
    </xf>
    <xf numFmtId="41" fontId="87" fillId="30" borderId="67" xfId="422" applyNumberFormat="1" applyFont="1" applyFill="1" applyBorder="1" applyAlignment="1">
      <alignment horizontal="right" vertical="center" wrapText="1"/>
    </xf>
    <xf numFmtId="41" fontId="7" fillId="0" borderId="0" xfId="385" applyFont="1" applyFill="1" applyBorder="1" applyAlignment="1">
      <alignment horizontal="right" vertical="center"/>
    </xf>
    <xf numFmtId="41" fontId="82" fillId="28" borderId="0" xfId="385" applyFont="1" applyFill="1" applyBorder="1" applyAlignment="1">
      <alignment horizontal="right" vertical="center"/>
    </xf>
    <xf numFmtId="178" fontId="7" fillId="0" borderId="0" xfId="385" applyNumberFormat="1" applyFont="1" applyFill="1" applyBorder="1" applyAlignment="1">
      <alignment horizontal="right" vertical="center"/>
    </xf>
    <xf numFmtId="178" fontId="7" fillId="0" borderId="29" xfId="385" applyNumberFormat="1" applyFont="1" applyFill="1" applyBorder="1" applyAlignment="1">
      <alignment horizontal="right" vertical="center"/>
    </xf>
    <xf numFmtId="41" fontId="7" fillId="0" borderId="17" xfId="385" applyFont="1" applyFill="1" applyBorder="1" applyAlignment="1">
      <alignment horizontal="right" vertical="center"/>
    </xf>
    <xf numFmtId="178" fontId="7" fillId="0" borderId="41" xfId="385" applyNumberFormat="1" applyFont="1" applyFill="1" applyBorder="1" applyAlignment="1">
      <alignment horizontal="right" vertical="center"/>
    </xf>
    <xf numFmtId="0" fontId="7" fillId="0" borderId="38" xfId="0" applyFont="1" applyFill="1" applyBorder="1" applyAlignment="1">
      <alignment horizontal="center" vertical="center" wrapText="1"/>
    </xf>
    <xf numFmtId="194" fontId="82" fillId="28" borderId="29" xfId="385" applyNumberFormat="1" applyFont="1" applyFill="1" applyBorder="1" applyAlignment="1">
      <alignment horizontal="right" vertical="center"/>
    </xf>
    <xf numFmtId="178" fontId="7" fillId="0" borderId="30" xfId="385" applyNumberFormat="1" applyFont="1" applyFill="1" applyBorder="1" applyAlignment="1">
      <alignment horizontal="right" vertical="center"/>
    </xf>
    <xf numFmtId="41" fontId="7" fillId="0" borderId="59" xfId="385" applyFont="1" applyFill="1" applyBorder="1" applyAlignment="1">
      <alignment horizontal="right" vertical="center"/>
    </xf>
    <xf numFmtId="178" fontId="7" fillId="0" borderId="17" xfId="385" applyNumberFormat="1" applyFont="1" applyFill="1" applyBorder="1" applyAlignment="1">
      <alignment horizontal="right" vertical="center"/>
    </xf>
    <xf numFmtId="178" fontId="7" fillId="0" borderId="42" xfId="385" applyNumberFormat="1" applyFont="1" applyFill="1" applyBorder="1" applyAlignment="1">
      <alignment horizontal="right" vertical="center"/>
    </xf>
    <xf numFmtId="41" fontId="82" fillId="28" borderId="64" xfId="385" applyFont="1" applyFill="1" applyBorder="1" applyAlignment="1">
      <alignment horizontal="right" vertical="center"/>
    </xf>
    <xf numFmtId="41" fontId="7" fillId="0" borderId="64" xfId="385" applyFont="1" applyFill="1" applyBorder="1" applyAlignment="1">
      <alignment horizontal="right" vertical="center"/>
    </xf>
    <xf numFmtId="41" fontId="7" fillId="0" borderId="65" xfId="385" applyFont="1" applyFill="1" applyBorder="1" applyAlignment="1">
      <alignment horizontal="right" vertical="center"/>
    </xf>
    <xf numFmtId="196" fontId="82" fillId="28" borderId="0" xfId="385" applyNumberFormat="1" applyFont="1" applyFill="1" applyBorder="1" applyAlignment="1">
      <alignment horizontal="right" vertical="center"/>
    </xf>
    <xf numFmtId="196" fontId="7" fillId="28" borderId="63" xfId="445" applyNumberFormat="1" applyFont="1" applyFill="1" applyBorder="1" applyAlignment="1" applyProtection="1">
      <alignment horizontal="center" vertical="center"/>
      <protection locked="0"/>
    </xf>
    <xf numFmtId="41" fontId="82" fillId="28" borderId="17" xfId="444" applyFont="1" applyFill="1" applyBorder="1" applyAlignment="1">
      <alignment horizontal="center" vertical="center"/>
    </xf>
    <xf numFmtId="41" fontId="82" fillId="28" borderId="30" xfId="444" applyFont="1" applyFill="1" applyBorder="1" applyAlignment="1">
      <alignment horizontal="center" vertical="center"/>
    </xf>
    <xf numFmtId="41" fontId="82" fillId="28" borderId="41" xfId="448" applyFont="1" applyFill="1" applyBorder="1" applyAlignment="1">
      <alignment horizontal="center" vertical="center"/>
    </xf>
    <xf numFmtId="41" fontId="82" fillId="28" borderId="29" xfId="448" applyFont="1" applyFill="1" applyBorder="1" applyAlignment="1">
      <alignment horizontal="center" vertical="center"/>
    </xf>
    <xf numFmtId="41" fontId="82" fillId="28" borderId="42" xfId="471" applyFont="1" applyFill="1" applyBorder="1" applyAlignment="1">
      <alignment horizontal="right" vertical="center"/>
    </xf>
    <xf numFmtId="41" fontId="82" fillId="28" borderId="17" xfId="471" applyFont="1" applyFill="1" applyBorder="1" applyAlignment="1">
      <alignment horizontal="right" vertical="center"/>
    </xf>
    <xf numFmtId="41" fontId="82" fillId="28" borderId="30" xfId="471" applyFont="1" applyFill="1" applyBorder="1" applyAlignment="1">
      <alignment horizontal="right" vertical="center"/>
    </xf>
    <xf numFmtId="41" fontId="82" fillId="28" borderId="42" xfId="448" applyFont="1" applyFill="1" applyBorder="1" applyAlignment="1">
      <alignment horizontal="right" vertical="center"/>
    </xf>
    <xf numFmtId="41" fontId="82" fillId="28" borderId="17" xfId="448" applyFont="1" applyFill="1" applyBorder="1" applyAlignment="1">
      <alignment horizontal="right" vertical="center"/>
    </xf>
    <xf numFmtId="41" fontId="82" fillId="28" borderId="30" xfId="448" applyFont="1" applyFill="1" applyBorder="1" applyAlignment="1">
      <alignment horizontal="right" vertical="center"/>
    </xf>
    <xf numFmtId="41" fontId="82" fillId="28" borderId="44" xfId="448" applyFont="1" applyFill="1" applyBorder="1" applyAlignment="1">
      <alignment horizontal="right" vertical="center"/>
    </xf>
    <xf numFmtId="41" fontId="82" fillId="28" borderId="42" xfId="448" applyFont="1" applyFill="1" applyBorder="1" applyAlignment="1">
      <alignment horizontal="right" vertical="center"/>
    </xf>
    <xf numFmtId="41" fontId="82" fillId="28" borderId="44" xfId="448" applyFont="1" applyFill="1" applyBorder="1" applyAlignment="1">
      <alignment horizontal="right" vertical="center"/>
    </xf>
    <xf numFmtId="41" fontId="82" fillId="28" borderId="42" xfId="448" applyFont="1" applyFill="1" applyBorder="1" applyAlignment="1">
      <alignment horizontal="right" vertical="center"/>
    </xf>
    <xf numFmtId="41" fontId="82" fillId="28" borderId="30" xfId="448" applyFont="1" applyFill="1" applyBorder="1" applyAlignment="1">
      <alignment horizontal="right" vertical="center"/>
    </xf>
    <xf numFmtId="41" fontId="82" fillId="28" borderId="42" xfId="448" applyFont="1" applyFill="1" applyBorder="1" applyAlignment="1">
      <alignment horizontal="right" vertical="center"/>
    </xf>
    <xf numFmtId="41" fontId="82" fillId="28" borderId="30" xfId="448" applyFont="1" applyFill="1" applyBorder="1" applyAlignment="1">
      <alignment horizontal="right" vertical="center"/>
    </xf>
    <xf numFmtId="41" fontId="82" fillId="28" borderId="44" xfId="448" applyFont="1" applyFill="1" applyBorder="1" applyAlignment="1">
      <alignment horizontal="right" vertical="center"/>
    </xf>
    <xf numFmtId="41" fontId="7" fillId="0" borderId="41" xfId="448" applyFont="1" applyFill="1" applyBorder="1" applyAlignment="1">
      <alignment horizontal="right" vertical="center"/>
    </xf>
    <xf numFmtId="41" fontId="7" fillId="0" borderId="43" xfId="448" applyFont="1" applyFill="1" applyBorder="1" applyAlignment="1">
      <alignment horizontal="right" vertical="center"/>
    </xf>
    <xf numFmtId="41" fontId="7" fillId="0" borderId="44" xfId="448" applyFont="1" applyFill="1" applyBorder="1" applyAlignment="1">
      <alignment horizontal="right" vertical="center"/>
    </xf>
    <xf numFmtId="41" fontId="7" fillId="0" borderId="42" xfId="448" applyFont="1" applyFill="1" applyBorder="1" applyAlignment="1">
      <alignment horizontal="right" vertical="center"/>
    </xf>
    <xf numFmtId="41" fontId="7" fillId="0" borderId="29" xfId="448" applyFont="1" applyFill="1" applyBorder="1" applyAlignment="1">
      <alignment horizontal="right" vertical="center"/>
    </xf>
    <xf numFmtId="41" fontId="7" fillId="0" borderId="30" xfId="448" applyFont="1" applyFill="1" applyBorder="1" applyAlignment="1">
      <alignment horizontal="right" vertical="center"/>
    </xf>
    <xf numFmtId="41" fontId="7" fillId="0" borderId="0" xfId="448" applyFont="1" applyFill="1" applyBorder="1" applyAlignment="1">
      <alignment horizontal="center" vertical="center"/>
    </xf>
    <xf numFmtId="41" fontId="7" fillId="0" borderId="17" xfId="448" applyFont="1" applyFill="1" applyBorder="1" applyAlignment="1">
      <alignment horizontal="center" vertical="center"/>
    </xf>
    <xf numFmtId="41" fontId="82" fillId="28" borderId="43" xfId="448" applyFont="1" applyFill="1" applyBorder="1" applyAlignment="1">
      <alignment horizontal="right" vertical="center"/>
    </xf>
    <xf numFmtId="41" fontId="82" fillId="28" borderId="41" xfId="448" applyFont="1" applyFill="1" applyBorder="1" applyAlignment="1">
      <alignment horizontal="right" vertical="center"/>
    </xf>
    <xf numFmtId="41" fontId="82" fillId="28" borderId="0" xfId="448" applyFont="1" applyFill="1" applyBorder="1" applyAlignment="1">
      <alignment horizontal="right" vertical="center"/>
    </xf>
    <xf numFmtId="41" fontId="82" fillId="28" borderId="29" xfId="448" applyFont="1" applyFill="1" applyBorder="1" applyAlignment="1">
      <alignment horizontal="right" vertical="center"/>
    </xf>
    <xf numFmtId="41" fontId="82" fillId="28" borderId="42" xfId="448" applyFont="1" applyFill="1" applyBorder="1" applyAlignment="1">
      <alignment horizontal="right" vertical="center"/>
    </xf>
    <xf numFmtId="41" fontId="82" fillId="29" borderId="42" xfId="448" applyFont="1" applyFill="1" applyBorder="1" applyAlignment="1">
      <alignment horizontal="right" vertical="center"/>
    </xf>
    <xf numFmtId="41" fontId="82" fillId="29" borderId="30" xfId="448" applyFont="1" applyFill="1" applyBorder="1" applyAlignment="1">
      <alignment horizontal="right" vertical="center"/>
    </xf>
    <xf numFmtId="38" fontId="82" fillId="29" borderId="42" xfId="448" applyNumberFormat="1" applyFont="1" applyFill="1" applyBorder="1" applyAlignment="1">
      <alignment horizontal="right" vertical="center"/>
    </xf>
    <xf numFmtId="178" fontId="82" fillId="29" borderId="30" xfId="448" applyNumberFormat="1" applyFont="1" applyFill="1" applyBorder="1" applyAlignment="1">
      <alignment horizontal="right" vertical="center"/>
    </xf>
    <xf numFmtId="41" fontId="82" fillId="28" borderId="0" xfId="448" applyFont="1" applyFill="1" applyBorder="1" applyAlignment="1">
      <alignment horizontal="center" vertical="center"/>
    </xf>
    <xf numFmtId="41" fontId="82" fillId="28" borderId="0" xfId="448" applyFont="1" applyFill="1" applyBorder="1" applyAlignment="1">
      <alignment horizontal="center" vertical="center" wrapText="1"/>
    </xf>
    <xf numFmtId="197" fontId="82" fillId="28" borderId="41" xfId="448" applyNumberFormat="1" applyFont="1" applyFill="1" applyBorder="1" applyAlignment="1">
      <alignment horizontal="center" vertical="center" wrapText="1"/>
    </xf>
    <xf numFmtId="41" fontId="82" fillId="28" borderId="41" xfId="448" applyFont="1" applyFill="1" applyBorder="1" applyAlignment="1">
      <alignment horizontal="center" vertical="center" wrapText="1"/>
    </xf>
    <xf numFmtId="41" fontId="7" fillId="0" borderId="0" xfId="448" applyFont="1" applyFill="1" applyBorder="1" applyAlignment="1">
      <alignment horizontal="center" vertical="center" wrapText="1"/>
    </xf>
    <xf numFmtId="41" fontId="7" fillId="0" borderId="0" xfId="448" applyFont="1" applyFill="1" applyBorder="1" applyAlignment="1">
      <alignment horizontal="center" vertical="center"/>
    </xf>
    <xf numFmtId="41" fontId="7" fillId="0" borderId="29" xfId="448" applyFont="1" applyFill="1" applyBorder="1" applyAlignment="1">
      <alignment horizontal="center" vertical="center"/>
    </xf>
    <xf numFmtId="41" fontId="7" fillId="0" borderId="41" xfId="448" applyFont="1" applyFill="1" applyBorder="1" applyAlignment="1">
      <alignment horizontal="center" vertical="center" wrapText="1"/>
    </xf>
    <xf numFmtId="41" fontId="7" fillId="0" borderId="41" xfId="448" applyFont="1" applyFill="1" applyBorder="1" applyAlignment="1">
      <alignment horizontal="center" vertical="center"/>
    </xf>
    <xf numFmtId="41" fontId="7" fillId="0" borderId="41" xfId="448" applyFont="1" applyFill="1" applyBorder="1" applyAlignment="1">
      <alignment vertical="center" wrapText="1"/>
    </xf>
    <xf numFmtId="41" fontId="7" fillId="0" borderId="0" xfId="448" applyFont="1" applyFill="1" applyBorder="1" applyAlignment="1">
      <alignment vertical="center" wrapText="1"/>
    </xf>
    <xf numFmtId="41" fontId="7" fillId="0" borderId="29" xfId="448" applyFont="1" applyFill="1" applyBorder="1" applyAlignment="1">
      <alignment vertical="center" wrapText="1"/>
    </xf>
    <xf numFmtId="41" fontId="7" fillId="0" borderId="42" xfId="448" applyFont="1" applyFill="1" applyBorder="1" applyAlignment="1">
      <alignment horizontal="center" vertical="center" wrapText="1"/>
    </xf>
    <xf numFmtId="41" fontId="7" fillId="0" borderId="17" xfId="448" applyFont="1" applyFill="1" applyBorder="1" applyAlignment="1">
      <alignment horizontal="center" vertical="center" wrapText="1"/>
    </xf>
    <xf numFmtId="41" fontId="7" fillId="0" borderId="17" xfId="448" applyFont="1" applyFill="1" applyBorder="1" applyAlignment="1">
      <alignment horizontal="center" vertical="center"/>
    </xf>
    <xf numFmtId="41" fontId="7" fillId="0" borderId="42" xfId="448" applyFont="1" applyFill="1" applyBorder="1" applyAlignment="1">
      <alignment horizontal="center" vertical="center"/>
    </xf>
    <xf numFmtId="41" fontId="7" fillId="0" borderId="30" xfId="448" applyFont="1" applyFill="1" applyBorder="1" applyAlignment="1">
      <alignment horizontal="center" vertical="center"/>
    </xf>
    <xf numFmtId="41" fontId="7" fillId="0" borderId="17" xfId="382" applyFont="1" applyFill="1" applyBorder="1" applyAlignment="1">
      <alignment horizontal="center" vertical="center"/>
    </xf>
    <xf numFmtId="41" fontId="7" fillId="0" borderId="42" xfId="382" applyFont="1" applyFill="1" applyBorder="1" applyAlignment="1">
      <alignment horizontal="center" vertical="center"/>
    </xf>
    <xf numFmtId="0" fontId="90" fillId="0" borderId="12" xfId="0" applyFont="1" applyFill="1" applyBorder="1" applyAlignment="1">
      <alignment vertical="center"/>
    </xf>
    <xf numFmtId="0" fontId="90" fillId="0" borderId="0" xfId="0" applyFont="1" applyFill="1" applyBorder="1" applyAlignment="1">
      <alignment horizontal="center" vertical="center"/>
    </xf>
    <xf numFmtId="0" fontId="91" fillId="0" borderId="0" xfId="0" applyFont="1" applyFill="1">
      <alignment vertical="center"/>
    </xf>
    <xf numFmtId="0" fontId="90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horizontal="left" vertical="center"/>
    </xf>
    <xf numFmtId="3" fontId="7" fillId="0" borderId="15" xfId="6" applyNumberFormat="1" applyFont="1" applyFill="1" applyBorder="1" applyAlignment="1">
      <alignment horizontal="center" vertical="center" wrapText="1"/>
    </xf>
    <xf numFmtId="3" fontId="7" fillId="0" borderId="12" xfId="6" applyNumberFormat="1" applyFont="1" applyFill="1" applyBorder="1" applyAlignment="1">
      <alignment horizontal="center" vertical="center" wrapText="1"/>
    </xf>
    <xf numFmtId="3" fontId="7" fillId="0" borderId="19" xfId="6" applyNumberFormat="1" applyFont="1" applyFill="1" applyBorder="1" applyAlignment="1">
      <alignment horizontal="center" vertical="center" wrapText="1"/>
    </xf>
    <xf numFmtId="3" fontId="7" fillId="0" borderId="0" xfId="6" applyNumberFormat="1" applyFont="1" applyFill="1" applyBorder="1" applyAlignment="1">
      <alignment horizontal="center" vertical="center" wrapText="1"/>
    </xf>
    <xf numFmtId="3" fontId="7" fillId="0" borderId="34" xfId="6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left" vertical="top"/>
    </xf>
    <xf numFmtId="0" fontId="79" fillId="0" borderId="17" xfId="0" applyFont="1" applyFill="1" applyBorder="1" applyAlignment="1">
      <alignment horizontal="left" vertical="center"/>
    </xf>
    <xf numFmtId="0" fontId="79" fillId="0" borderId="0" xfId="0" applyFont="1" applyFill="1" applyBorder="1" applyAlignment="1">
      <alignment horizontal="left" vertical="center"/>
    </xf>
    <xf numFmtId="0" fontId="7" fillId="0" borderId="37" xfId="2" applyNumberFormat="1" applyFont="1" applyFill="1" applyBorder="1" applyAlignment="1">
      <alignment horizontal="center" vertical="center" wrapText="1"/>
    </xf>
    <xf numFmtId="0" fontId="7" fillId="0" borderId="33" xfId="2" applyNumberFormat="1" applyFont="1" applyFill="1" applyBorder="1" applyAlignment="1">
      <alignment horizontal="center" vertical="center" wrapText="1"/>
    </xf>
    <xf numFmtId="3" fontId="7" fillId="0" borderId="20" xfId="6" applyNumberFormat="1" applyFont="1" applyFill="1" applyBorder="1" applyAlignment="1">
      <alignment horizontal="center" vertical="center" wrapText="1"/>
    </xf>
    <xf numFmtId="3" fontId="7" fillId="0" borderId="36" xfId="6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3" fontId="7" fillId="0" borderId="32" xfId="6" applyNumberFormat="1" applyFont="1" applyFill="1" applyBorder="1" applyAlignment="1">
      <alignment horizontal="center" vertical="center" wrapText="1"/>
    </xf>
    <xf numFmtId="178" fontId="7" fillId="0" borderId="16" xfId="6" applyNumberFormat="1" applyFont="1" applyFill="1" applyBorder="1" applyAlignment="1">
      <alignment horizontal="center" vertical="center"/>
    </xf>
    <xf numFmtId="178" fontId="7" fillId="0" borderId="30" xfId="6" applyNumberFormat="1" applyFont="1" applyFill="1" applyBorder="1" applyAlignment="1">
      <alignment horizontal="center" vertical="center"/>
    </xf>
    <xf numFmtId="0" fontId="79" fillId="0" borderId="17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32" xfId="0" applyNumberFormat="1" applyFont="1" applyFill="1" applyBorder="1" applyAlignment="1">
      <alignment horizontal="center" vertical="center" wrapText="1"/>
    </xf>
    <xf numFmtId="178" fontId="7" fillId="0" borderId="13" xfId="0" applyNumberFormat="1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 wrapText="1"/>
    </xf>
    <xf numFmtId="178" fontId="7" fillId="0" borderId="32" xfId="0" applyNumberFormat="1" applyFont="1" applyFill="1" applyBorder="1" applyAlignment="1">
      <alignment horizontal="center" vertical="center" wrapText="1"/>
    </xf>
    <xf numFmtId="0" fontId="7" fillId="0" borderId="37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36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3" fontId="7" fillId="0" borderId="32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9" fillId="0" borderId="17" xfId="381" applyFont="1" applyFill="1" applyBorder="1" applyAlignment="1">
      <alignment horizontal="left" vertical="center"/>
    </xf>
    <xf numFmtId="0" fontId="78" fillId="0" borderId="0" xfId="381" applyFont="1" applyFill="1" applyBorder="1" applyAlignment="1">
      <alignment horizontal="left" vertical="top"/>
    </xf>
    <xf numFmtId="3" fontId="7" fillId="0" borderId="15" xfId="5" applyNumberFormat="1" applyFont="1" applyFill="1" applyBorder="1" applyAlignment="1">
      <alignment horizontal="center" vertical="center" wrapText="1"/>
    </xf>
    <xf numFmtId="3" fontId="7" fillId="0" borderId="12" xfId="5" applyNumberFormat="1" applyFont="1" applyFill="1" applyBorder="1" applyAlignment="1">
      <alignment horizontal="center" vertical="center" wrapText="1"/>
    </xf>
    <xf numFmtId="3" fontId="7" fillId="0" borderId="16" xfId="5" applyNumberFormat="1" applyFont="1" applyFill="1" applyBorder="1" applyAlignment="1">
      <alignment horizontal="center" vertical="center" wrapText="1"/>
    </xf>
    <xf numFmtId="176" fontId="7" fillId="0" borderId="50" xfId="2" applyFont="1" applyFill="1" applyBorder="1" applyAlignment="1">
      <alignment horizontal="center" vertical="center" wrapText="1"/>
    </xf>
    <xf numFmtId="176" fontId="7" fillId="0" borderId="51" xfId="2" applyFont="1" applyFill="1" applyBorder="1" applyAlignment="1">
      <alignment horizontal="center" vertical="center" wrapText="1"/>
    </xf>
    <xf numFmtId="3" fontId="7" fillId="0" borderId="52" xfId="5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/>
    </xf>
    <xf numFmtId="0" fontId="7" fillId="0" borderId="0" xfId="3" applyNumberFormat="1" applyFont="1" applyFill="1" applyBorder="1" applyAlignment="1">
      <alignment horizontal="left" vertical="center"/>
    </xf>
    <xf numFmtId="0" fontId="79" fillId="0" borderId="17" xfId="3" applyNumberFormat="1" applyFont="1" applyFill="1" applyBorder="1" applyAlignment="1">
      <alignment horizontal="left" vertical="center"/>
    </xf>
    <xf numFmtId="176" fontId="7" fillId="0" borderId="50" xfId="2" applyNumberFormat="1" applyFont="1" applyFill="1" applyBorder="1" applyAlignment="1">
      <alignment horizontal="center" vertical="center" wrapText="1"/>
    </xf>
    <xf numFmtId="176" fontId="7" fillId="0" borderId="51" xfId="2" applyNumberFormat="1" applyFont="1" applyFill="1" applyBorder="1" applyAlignment="1">
      <alignment horizontal="center" vertical="center" wrapText="1"/>
    </xf>
    <xf numFmtId="179" fontId="7" fillId="0" borderId="15" xfId="3" applyNumberFormat="1" applyFont="1" applyFill="1" applyBorder="1" applyAlignment="1">
      <alignment horizontal="center" vertical="center" wrapText="1"/>
    </xf>
    <xf numFmtId="179" fontId="7" fillId="0" borderId="34" xfId="3" applyNumberFormat="1" applyFont="1" applyFill="1" applyBorder="1" applyAlignment="1">
      <alignment horizontal="center" vertical="center" wrapText="1"/>
    </xf>
    <xf numFmtId="179" fontId="7" fillId="0" borderId="12" xfId="3" applyNumberFormat="1" applyFont="1" applyFill="1" applyBorder="1" applyAlignment="1">
      <alignment horizontal="center" vertical="center" wrapText="1"/>
    </xf>
    <xf numFmtId="179" fontId="7" fillId="0" borderId="52" xfId="3" applyNumberFormat="1" applyFont="1" applyFill="1" applyBorder="1" applyAlignment="1">
      <alignment horizontal="center" vertical="center" wrapText="1"/>
    </xf>
    <xf numFmtId="179" fontId="7" fillId="0" borderId="18" xfId="3" applyNumberFormat="1" applyFont="1" applyFill="1" applyBorder="1" applyAlignment="1">
      <alignment horizontal="center" vertical="center" wrapText="1"/>
    </xf>
    <xf numFmtId="179" fontId="7" fillId="0" borderId="55" xfId="3" applyNumberFormat="1" applyFont="1" applyFill="1" applyBorder="1" applyAlignment="1">
      <alignment horizontal="center" vertical="center" wrapText="1"/>
    </xf>
    <xf numFmtId="176" fontId="7" fillId="0" borderId="37" xfId="2" applyFont="1" applyFill="1" applyBorder="1" applyAlignment="1">
      <alignment horizontal="center" vertical="center" wrapText="1"/>
    </xf>
    <xf numFmtId="176" fontId="7" fillId="0" borderId="33" xfId="2" applyFont="1" applyFill="1" applyBorder="1" applyAlignment="1">
      <alignment horizontal="center" vertical="center" wrapText="1"/>
    </xf>
    <xf numFmtId="194" fontId="7" fillId="0" borderId="12" xfId="0" applyNumberFormat="1" applyFont="1" applyFill="1" applyBorder="1" applyAlignment="1">
      <alignment horizontal="center" vertical="center" wrapText="1"/>
    </xf>
    <xf numFmtId="194" fontId="7" fillId="0" borderId="20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7" fillId="0" borderId="10" xfId="7" applyFont="1" applyFill="1" applyBorder="1" applyAlignment="1">
      <alignment horizontal="center" vertical="center" wrapText="1"/>
    </xf>
    <xf numFmtId="0" fontId="7" fillId="0" borderId="32" xfId="7" applyFont="1" applyFill="1" applyBorder="1" applyAlignment="1">
      <alignment horizontal="center" vertical="center"/>
    </xf>
    <xf numFmtId="0" fontId="7" fillId="0" borderId="32" xfId="7" applyFont="1" applyFill="1" applyBorder="1" applyAlignment="1">
      <alignment horizontal="center" vertical="center" wrapText="1"/>
    </xf>
    <xf numFmtId="0" fontId="7" fillId="0" borderId="10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 wrapText="1"/>
    </xf>
    <xf numFmtId="0" fontId="7" fillId="0" borderId="55" xfId="7" applyFont="1" applyFill="1" applyBorder="1" applyAlignment="1">
      <alignment horizontal="center" vertical="center" wrapText="1"/>
    </xf>
    <xf numFmtId="0" fontId="7" fillId="0" borderId="37" xfId="7" applyFont="1" applyFill="1" applyBorder="1" applyAlignment="1">
      <alignment horizontal="center" vertical="center" wrapText="1"/>
    </xf>
    <xf numFmtId="0" fontId="7" fillId="0" borderId="37" xfId="7" applyFont="1" applyFill="1" applyBorder="1" applyAlignment="1">
      <alignment horizontal="center" vertical="center"/>
    </xf>
    <xf numFmtId="0" fontId="7" fillId="0" borderId="33" xfId="7" applyFont="1" applyFill="1" applyBorder="1" applyAlignment="1">
      <alignment horizontal="center" vertical="center"/>
    </xf>
    <xf numFmtId="0" fontId="7" fillId="0" borderId="11" xfId="7" applyFont="1" applyFill="1" applyBorder="1" applyAlignment="1">
      <alignment horizontal="center" vertical="center" wrapText="1"/>
    </xf>
    <xf numFmtId="0" fontId="7" fillId="0" borderId="36" xfId="7" applyFont="1" applyFill="1" applyBorder="1" applyAlignment="1">
      <alignment horizontal="center" vertical="center" wrapText="1"/>
    </xf>
  </cellXfs>
  <cellStyles count="472">
    <cellStyle name="??&amp;O?&amp;H?_x0008__x000f__x0007_?_x0007__x0001__x0001_" xfId="8" xr:uid="{00000000-0005-0000-0000-000000000000}"/>
    <cellStyle name="??&amp;O?&amp;H?_x0008_??_x0007__x0001__x0001_" xfId="9" xr:uid="{00000000-0005-0000-0000-000001000000}"/>
    <cellStyle name="_Book1" xfId="10" xr:uid="{00000000-0005-0000-0000-000002000000}"/>
    <cellStyle name="_Capex Tracking Control Sheet -ADMIN " xfId="11" xr:uid="{00000000-0005-0000-0000-000003000000}"/>
    <cellStyle name="_Project tracking Puri (Diana) per March'06 " xfId="12" xr:uid="{00000000-0005-0000-0000-000004000000}"/>
    <cellStyle name="_Recon with FAR " xfId="13" xr:uid="{00000000-0005-0000-0000-000005000000}"/>
    <cellStyle name="_금융점포(광주)" xfId="14" xr:uid="{00000000-0005-0000-0000-000006000000}"/>
    <cellStyle name="_은행별 점포현황(202011년12월말기준)" xfId="15" xr:uid="{00000000-0005-0000-0000-000007000000}"/>
    <cellStyle name="¤@?e_TEST-1 " xfId="16" xr:uid="{00000000-0005-0000-0000-000008000000}"/>
    <cellStyle name="20% - Accent1" xfId="17" xr:uid="{00000000-0005-0000-0000-000009000000}"/>
    <cellStyle name="20% - Accent2" xfId="18" xr:uid="{00000000-0005-0000-0000-00000A000000}"/>
    <cellStyle name="20% - Accent3" xfId="19" xr:uid="{00000000-0005-0000-0000-00000B000000}"/>
    <cellStyle name="20% - Accent4" xfId="20" xr:uid="{00000000-0005-0000-0000-00000C000000}"/>
    <cellStyle name="20% - Accent5" xfId="21" xr:uid="{00000000-0005-0000-0000-00000D000000}"/>
    <cellStyle name="20% - Accent6" xfId="22" xr:uid="{00000000-0005-0000-0000-00000E000000}"/>
    <cellStyle name="20% - 강조색1 2" xfId="23" xr:uid="{00000000-0005-0000-0000-00000F000000}"/>
    <cellStyle name="20% - 강조색1 2 2" xfId="24" xr:uid="{00000000-0005-0000-0000-000010000000}"/>
    <cellStyle name="20% - 강조색1 3" xfId="25" xr:uid="{00000000-0005-0000-0000-000011000000}"/>
    <cellStyle name="20% - 강조색2 2" xfId="26" xr:uid="{00000000-0005-0000-0000-000012000000}"/>
    <cellStyle name="20% - 강조색2 2 2" xfId="27" xr:uid="{00000000-0005-0000-0000-000013000000}"/>
    <cellStyle name="20% - 강조색2 3" xfId="28" xr:uid="{00000000-0005-0000-0000-000014000000}"/>
    <cellStyle name="20% - 강조색3 2" xfId="29" xr:uid="{00000000-0005-0000-0000-000015000000}"/>
    <cellStyle name="20% - 강조색3 2 2" xfId="30" xr:uid="{00000000-0005-0000-0000-000016000000}"/>
    <cellStyle name="20% - 강조색3 3" xfId="31" xr:uid="{00000000-0005-0000-0000-000017000000}"/>
    <cellStyle name="20% - 강조색4 2" xfId="32" xr:uid="{00000000-0005-0000-0000-000018000000}"/>
    <cellStyle name="20% - 강조색4 2 2" xfId="33" xr:uid="{00000000-0005-0000-0000-000019000000}"/>
    <cellStyle name="20% - 강조색4 3" xfId="34" xr:uid="{00000000-0005-0000-0000-00001A000000}"/>
    <cellStyle name="20% - 강조색5 2" xfId="35" xr:uid="{00000000-0005-0000-0000-00001B000000}"/>
    <cellStyle name="20% - 강조색5 2 2" xfId="36" xr:uid="{00000000-0005-0000-0000-00001C000000}"/>
    <cellStyle name="20% - 강조색5 3" xfId="37" xr:uid="{00000000-0005-0000-0000-00001D000000}"/>
    <cellStyle name="20% - 강조색6 2" xfId="38" xr:uid="{00000000-0005-0000-0000-00001E000000}"/>
    <cellStyle name="20% - 강조색6 2 2" xfId="39" xr:uid="{00000000-0005-0000-0000-00001F000000}"/>
    <cellStyle name="20% - 강조색6 3" xfId="40" xr:uid="{00000000-0005-0000-0000-000020000000}"/>
    <cellStyle name="40% - Accent1" xfId="41" xr:uid="{00000000-0005-0000-0000-000021000000}"/>
    <cellStyle name="40% - Accent2" xfId="42" xr:uid="{00000000-0005-0000-0000-000022000000}"/>
    <cellStyle name="40% - Accent3" xfId="43" xr:uid="{00000000-0005-0000-0000-000023000000}"/>
    <cellStyle name="40% - Accent4" xfId="44" xr:uid="{00000000-0005-0000-0000-000024000000}"/>
    <cellStyle name="40% - Accent5" xfId="45" xr:uid="{00000000-0005-0000-0000-000025000000}"/>
    <cellStyle name="40% - Accent6" xfId="46" xr:uid="{00000000-0005-0000-0000-000026000000}"/>
    <cellStyle name="40% - 강조색1 2" xfId="47" xr:uid="{00000000-0005-0000-0000-000027000000}"/>
    <cellStyle name="40% - 강조색1 2 2" xfId="48" xr:uid="{00000000-0005-0000-0000-000028000000}"/>
    <cellStyle name="40% - 강조색1 3" xfId="49" xr:uid="{00000000-0005-0000-0000-000029000000}"/>
    <cellStyle name="40% - 강조색2 2" xfId="50" xr:uid="{00000000-0005-0000-0000-00002A000000}"/>
    <cellStyle name="40% - 강조색2 2 2" xfId="51" xr:uid="{00000000-0005-0000-0000-00002B000000}"/>
    <cellStyle name="40% - 강조색2 3" xfId="52" xr:uid="{00000000-0005-0000-0000-00002C000000}"/>
    <cellStyle name="40% - 강조색3 2" xfId="53" xr:uid="{00000000-0005-0000-0000-00002D000000}"/>
    <cellStyle name="40% - 강조색3 2 2" xfId="54" xr:uid="{00000000-0005-0000-0000-00002E000000}"/>
    <cellStyle name="40% - 강조색3 3" xfId="55" xr:uid="{00000000-0005-0000-0000-00002F000000}"/>
    <cellStyle name="40% - 강조색4 2" xfId="56" xr:uid="{00000000-0005-0000-0000-000030000000}"/>
    <cellStyle name="40% - 강조색4 2 2" xfId="57" xr:uid="{00000000-0005-0000-0000-000031000000}"/>
    <cellStyle name="40% - 강조색4 3" xfId="58" xr:uid="{00000000-0005-0000-0000-000032000000}"/>
    <cellStyle name="40% - 강조색5 2" xfId="59" xr:uid="{00000000-0005-0000-0000-000033000000}"/>
    <cellStyle name="40% - 강조색5 2 2" xfId="60" xr:uid="{00000000-0005-0000-0000-000034000000}"/>
    <cellStyle name="40% - 강조색5 3" xfId="61" xr:uid="{00000000-0005-0000-0000-000035000000}"/>
    <cellStyle name="40% - 강조색6 2" xfId="62" xr:uid="{00000000-0005-0000-0000-000036000000}"/>
    <cellStyle name="40% - 강조색6 2 2" xfId="63" xr:uid="{00000000-0005-0000-0000-000037000000}"/>
    <cellStyle name="40% - 강조색6 3" xfId="64" xr:uid="{00000000-0005-0000-0000-000038000000}"/>
    <cellStyle name="60% - Accent1" xfId="65" xr:uid="{00000000-0005-0000-0000-000039000000}"/>
    <cellStyle name="60% - Accent2" xfId="66" xr:uid="{00000000-0005-0000-0000-00003A000000}"/>
    <cellStyle name="60% - Accent3" xfId="67" xr:uid="{00000000-0005-0000-0000-00003B000000}"/>
    <cellStyle name="60% - Accent4" xfId="68" xr:uid="{00000000-0005-0000-0000-00003C000000}"/>
    <cellStyle name="60% - Accent5" xfId="69" xr:uid="{00000000-0005-0000-0000-00003D000000}"/>
    <cellStyle name="60% - Accent6" xfId="70" xr:uid="{00000000-0005-0000-0000-00003E000000}"/>
    <cellStyle name="60% - 강조색1 2" xfId="71" xr:uid="{00000000-0005-0000-0000-00003F000000}"/>
    <cellStyle name="60% - 강조색1 2 2" xfId="72" xr:uid="{00000000-0005-0000-0000-000040000000}"/>
    <cellStyle name="60% - 강조색1 3" xfId="73" xr:uid="{00000000-0005-0000-0000-000041000000}"/>
    <cellStyle name="60% - 강조색2 2" xfId="74" xr:uid="{00000000-0005-0000-0000-000042000000}"/>
    <cellStyle name="60% - 강조색2 2 2" xfId="75" xr:uid="{00000000-0005-0000-0000-000043000000}"/>
    <cellStyle name="60% - 강조색2 3" xfId="76" xr:uid="{00000000-0005-0000-0000-000044000000}"/>
    <cellStyle name="60% - 강조색3 2" xfId="77" xr:uid="{00000000-0005-0000-0000-000045000000}"/>
    <cellStyle name="60% - 강조색3 2 2" xfId="78" xr:uid="{00000000-0005-0000-0000-000046000000}"/>
    <cellStyle name="60% - 강조색3 3" xfId="79" xr:uid="{00000000-0005-0000-0000-000047000000}"/>
    <cellStyle name="60% - 강조색4 2" xfId="80" xr:uid="{00000000-0005-0000-0000-000048000000}"/>
    <cellStyle name="60% - 강조색4 2 2" xfId="81" xr:uid="{00000000-0005-0000-0000-000049000000}"/>
    <cellStyle name="60% - 강조색4 3" xfId="82" xr:uid="{00000000-0005-0000-0000-00004A000000}"/>
    <cellStyle name="60% - 강조색5 2" xfId="83" xr:uid="{00000000-0005-0000-0000-00004B000000}"/>
    <cellStyle name="60% - 강조색5 2 2" xfId="84" xr:uid="{00000000-0005-0000-0000-00004C000000}"/>
    <cellStyle name="60% - 강조색5 3" xfId="85" xr:uid="{00000000-0005-0000-0000-00004D000000}"/>
    <cellStyle name="60% - 강조색6 2" xfId="86" xr:uid="{00000000-0005-0000-0000-00004E000000}"/>
    <cellStyle name="60% - 강조색6 2 2" xfId="87" xr:uid="{00000000-0005-0000-0000-00004F000000}"/>
    <cellStyle name="60% - 강조색6 3" xfId="88" xr:uid="{00000000-0005-0000-0000-000050000000}"/>
    <cellStyle name="A¨­￠￢￠O [0]_INQUIRY ￠?￥i¨u¡AAⓒ￢Aⓒª " xfId="89" xr:uid="{00000000-0005-0000-0000-000051000000}"/>
    <cellStyle name="A¨­￠￢￠O_INQUIRY ￠?￥i¨u¡AAⓒ￢Aⓒª " xfId="90" xr:uid="{00000000-0005-0000-0000-000052000000}"/>
    <cellStyle name="Accent1" xfId="91" xr:uid="{00000000-0005-0000-0000-000053000000}"/>
    <cellStyle name="Accent2" xfId="92" xr:uid="{00000000-0005-0000-0000-000054000000}"/>
    <cellStyle name="Accent3" xfId="93" xr:uid="{00000000-0005-0000-0000-000055000000}"/>
    <cellStyle name="Accent4" xfId="94" xr:uid="{00000000-0005-0000-0000-000056000000}"/>
    <cellStyle name="Accent5" xfId="95" xr:uid="{00000000-0005-0000-0000-000057000000}"/>
    <cellStyle name="Accent6" xfId="96" xr:uid="{00000000-0005-0000-0000-000058000000}"/>
    <cellStyle name="AeE­ [0]_°eE¹_11¿a½A " xfId="97" xr:uid="{00000000-0005-0000-0000-000059000000}"/>
    <cellStyle name="AeE­_°eE¹_11¿a½A " xfId="98" xr:uid="{00000000-0005-0000-0000-00005A000000}"/>
    <cellStyle name="AeE¡ⓒ [0]_INQUIRY ￠?￥i¨u¡AAⓒ￢Aⓒª " xfId="99" xr:uid="{00000000-0005-0000-0000-00005B000000}"/>
    <cellStyle name="AeE¡ⓒ_INQUIRY ￠?￥i¨u¡AAⓒ￢Aⓒª " xfId="100" xr:uid="{00000000-0005-0000-0000-00005C000000}"/>
    <cellStyle name="ALIGNMENT" xfId="101" xr:uid="{00000000-0005-0000-0000-00005D000000}"/>
    <cellStyle name="AÞ¸¶ [0]_°eE¹_11¿a½A " xfId="102" xr:uid="{00000000-0005-0000-0000-00005E000000}"/>
    <cellStyle name="AÞ¸¶_°eE¹_11¿a½A " xfId="103" xr:uid="{00000000-0005-0000-0000-00005F000000}"/>
    <cellStyle name="Bad" xfId="104" xr:uid="{00000000-0005-0000-0000-000060000000}"/>
    <cellStyle name="C¡IA¨ª_¡ic¨u¡A¨￢I¨￢¡Æ AN¡Æe " xfId="105" xr:uid="{00000000-0005-0000-0000-000061000000}"/>
    <cellStyle name="C￥AØ_¸AAa.¼OAI " xfId="106" xr:uid="{00000000-0005-0000-0000-000062000000}"/>
    <cellStyle name="Calculation" xfId="107" xr:uid="{00000000-0005-0000-0000-000063000000}"/>
    <cellStyle name="category" xfId="108" xr:uid="{00000000-0005-0000-0000-000064000000}"/>
    <cellStyle name="Check Cell" xfId="109" xr:uid="{00000000-0005-0000-0000-000065000000}"/>
    <cellStyle name="Comma [0]_ SG&amp;A Bridge " xfId="110" xr:uid="{00000000-0005-0000-0000-000066000000}"/>
    <cellStyle name="comma zerodec" xfId="111" xr:uid="{00000000-0005-0000-0000-000067000000}"/>
    <cellStyle name="Comma_ SG&amp;A Bridge " xfId="112" xr:uid="{00000000-0005-0000-0000-000068000000}"/>
    <cellStyle name="Comma0" xfId="113" xr:uid="{00000000-0005-0000-0000-000069000000}"/>
    <cellStyle name="Curren?_x0012_퐀_x0017_?" xfId="114" xr:uid="{00000000-0005-0000-0000-00006A000000}"/>
    <cellStyle name="Currency [0]_ SG&amp;A Bridge " xfId="115" xr:uid="{00000000-0005-0000-0000-00006B000000}"/>
    <cellStyle name="Currency_ SG&amp;A Bridge " xfId="116" xr:uid="{00000000-0005-0000-0000-00006C000000}"/>
    <cellStyle name="Currency0" xfId="117" xr:uid="{00000000-0005-0000-0000-00006D000000}"/>
    <cellStyle name="Currency1" xfId="118" xr:uid="{00000000-0005-0000-0000-00006E000000}"/>
    <cellStyle name="Date" xfId="119" xr:uid="{00000000-0005-0000-0000-00006F000000}"/>
    <cellStyle name="Dollar (zero dec)" xfId="120" xr:uid="{00000000-0005-0000-0000-000070000000}"/>
    <cellStyle name="Euro" xfId="121" xr:uid="{00000000-0005-0000-0000-000071000000}"/>
    <cellStyle name="Explanatory Text" xfId="122" xr:uid="{00000000-0005-0000-0000-000072000000}"/>
    <cellStyle name="Fixed" xfId="123" xr:uid="{00000000-0005-0000-0000-000073000000}"/>
    <cellStyle name="Good" xfId="124" xr:uid="{00000000-0005-0000-0000-000074000000}"/>
    <cellStyle name="Grey" xfId="125" xr:uid="{00000000-0005-0000-0000-000075000000}"/>
    <cellStyle name="Grey 2" xfId="126" xr:uid="{00000000-0005-0000-0000-000076000000}"/>
    <cellStyle name="HEADER" xfId="127" xr:uid="{00000000-0005-0000-0000-000077000000}"/>
    <cellStyle name="Header1" xfId="128" xr:uid="{00000000-0005-0000-0000-000078000000}"/>
    <cellStyle name="Header2" xfId="129" xr:uid="{00000000-0005-0000-0000-000079000000}"/>
    <cellStyle name="Heading 1" xfId="130" xr:uid="{00000000-0005-0000-0000-00007A000000}"/>
    <cellStyle name="Heading 1 2" xfId="131" xr:uid="{00000000-0005-0000-0000-00007B000000}"/>
    <cellStyle name="Heading 2" xfId="132" xr:uid="{00000000-0005-0000-0000-00007C000000}"/>
    <cellStyle name="Heading 2 2" xfId="133" xr:uid="{00000000-0005-0000-0000-00007D000000}"/>
    <cellStyle name="Heading 3" xfId="134" xr:uid="{00000000-0005-0000-0000-00007E000000}"/>
    <cellStyle name="Heading 4" xfId="135" xr:uid="{00000000-0005-0000-0000-00007F000000}"/>
    <cellStyle name="Hyperlink" xfId="136" xr:uid="{00000000-0005-0000-0000-000080000000}"/>
    <cellStyle name="Input" xfId="137" xr:uid="{00000000-0005-0000-0000-000081000000}"/>
    <cellStyle name="Input [yellow]" xfId="138" xr:uid="{00000000-0005-0000-0000-000082000000}"/>
    <cellStyle name="Input [yellow] 2" xfId="139" xr:uid="{00000000-0005-0000-0000-000083000000}"/>
    <cellStyle name="Linked Cell" xfId="140" xr:uid="{00000000-0005-0000-0000-000084000000}"/>
    <cellStyle name="Millares [0]_2AV_M_M " xfId="141" xr:uid="{00000000-0005-0000-0000-000085000000}"/>
    <cellStyle name="Milliers [0]_Arabian Spec" xfId="142" xr:uid="{00000000-0005-0000-0000-000086000000}"/>
    <cellStyle name="Milliers_Arabian Spec" xfId="143" xr:uid="{00000000-0005-0000-0000-000087000000}"/>
    <cellStyle name="Model" xfId="144" xr:uid="{00000000-0005-0000-0000-000088000000}"/>
    <cellStyle name="Mon?aire [0]_Arabian Spec" xfId="145" xr:uid="{00000000-0005-0000-0000-000089000000}"/>
    <cellStyle name="Mon?aire_Arabian Spec" xfId="146" xr:uid="{00000000-0005-0000-0000-00008A000000}"/>
    <cellStyle name="Moneda [0]_2AV_M_M " xfId="147" xr:uid="{00000000-0005-0000-0000-00008B000000}"/>
    <cellStyle name="Moneda_2AV_M_M " xfId="148" xr:uid="{00000000-0005-0000-0000-00008C000000}"/>
    <cellStyle name="Neutral" xfId="149" xr:uid="{00000000-0005-0000-0000-00008D000000}"/>
    <cellStyle name="Normal - Style1" xfId="150" xr:uid="{00000000-0005-0000-0000-00008E000000}"/>
    <cellStyle name="Normal - Style1 2" xfId="151" xr:uid="{00000000-0005-0000-0000-00008F000000}"/>
    <cellStyle name="Normal_ SG&amp;A Bridge " xfId="152" xr:uid="{00000000-0005-0000-0000-000090000000}"/>
    <cellStyle name="Note" xfId="153" xr:uid="{00000000-0005-0000-0000-000091000000}"/>
    <cellStyle name="Output" xfId="154" xr:uid="{00000000-0005-0000-0000-000092000000}"/>
    <cellStyle name="Percent [2]" xfId="155" xr:uid="{00000000-0005-0000-0000-000093000000}"/>
    <cellStyle name="subhead" xfId="156" xr:uid="{00000000-0005-0000-0000-000094000000}"/>
    <cellStyle name="Title" xfId="157" xr:uid="{00000000-0005-0000-0000-000095000000}"/>
    <cellStyle name="Total" xfId="158" xr:uid="{00000000-0005-0000-0000-000096000000}"/>
    <cellStyle name="Total 2" xfId="159" xr:uid="{00000000-0005-0000-0000-000097000000}"/>
    <cellStyle name="UM" xfId="160" xr:uid="{00000000-0005-0000-0000-000098000000}"/>
    <cellStyle name="Warning Text" xfId="161" xr:uid="{00000000-0005-0000-0000-000099000000}"/>
    <cellStyle name="강조색1 2" xfId="162" xr:uid="{00000000-0005-0000-0000-00009A000000}"/>
    <cellStyle name="강조색1 2 2" xfId="163" xr:uid="{00000000-0005-0000-0000-00009B000000}"/>
    <cellStyle name="강조색1 3" xfId="164" xr:uid="{00000000-0005-0000-0000-00009C000000}"/>
    <cellStyle name="강조색2 2" xfId="165" xr:uid="{00000000-0005-0000-0000-00009D000000}"/>
    <cellStyle name="강조색2 2 2" xfId="166" xr:uid="{00000000-0005-0000-0000-00009E000000}"/>
    <cellStyle name="강조색2 3" xfId="167" xr:uid="{00000000-0005-0000-0000-00009F000000}"/>
    <cellStyle name="강조색3 2" xfId="168" xr:uid="{00000000-0005-0000-0000-0000A0000000}"/>
    <cellStyle name="강조색3 2 2" xfId="169" xr:uid="{00000000-0005-0000-0000-0000A1000000}"/>
    <cellStyle name="강조색3 3" xfId="170" xr:uid="{00000000-0005-0000-0000-0000A2000000}"/>
    <cellStyle name="강조색4 2" xfId="171" xr:uid="{00000000-0005-0000-0000-0000A3000000}"/>
    <cellStyle name="강조색4 2 2" xfId="172" xr:uid="{00000000-0005-0000-0000-0000A4000000}"/>
    <cellStyle name="강조색4 3" xfId="173" xr:uid="{00000000-0005-0000-0000-0000A5000000}"/>
    <cellStyle name="강조색5 2" xfId="174" xr:uid="{00000000-0005-0000-0000-0000A6000000}"/>
    <cellStyle name="강조색5 2 2" xfId="175" xr:uid="{00000000-0005-0000-0000-0000A7000000}"/>
    <cellStyle name="강조색5 3" xfId="176" xr:uid="{00000000-0005-0000-0000-0000A8000000}"/>
    <cellStyle name="강조색6 2" xfId="177" xr:uid="{00000000-0005-0000-0000-0000A9000000}"/>
    <cellStyle name="강조색6 2 2" xfId="178" xr:uid="{00000000-0005-0000-0000-0000AA000000}"/>
    <cellStyle name="강조색6 3" xfId="179" xr:uid="{00000000-0005-0000-0000-0000AB000000}"/>
    <cellStyle name="경고문 2" xfId="180" xr:uid="{00000000-0005-0000-0000-0000AC000000}"/>
    <cellStyle name="경고문 2 2" xfId="181" xr:uid="{00000000-0005-0000-0000-0000AD000000}"/>
    <cellStyle name="경고문 3" xfId="182" xr:uid="{00000000-0005-0000-0000-0000AE000000}"/>
    <cellStyle name="계산 2" xfId="183" xr:uid="{00000000-0005-0000-0000-0000AF000000}"/>
    <cellStyle name="계산 2 2" xfId="184" xr:uid="{00000000-0005-0000-0000-0000B0000000}"/>
    <cellStyle name="계산 3" xfId="185" xr:uid="{00000000-0005-0000-0000-0000B1000000}"/>
    <cellStyle name="고정소숫점" xfId="186" xr:uid="{00000000-0005-0000-0000-0000B2000000}"/>
    <cellStyle name="고정출력1" xfId="187" xr:uid="{00000000-0005-0000-0000-0000B3000000}"/>
    <cellStyle name="고정출력2" xfId="188" xr:uid="{00000000-0005-0000-0000-0000B4000000}"/>
    <cellStyle name="나쁨 2" xfId="189" xr:uid="{00000000-0005-0000-0000-0000B5000000}"/>
    <cellStyle name="나쁨 2 2" xfId="190" xr:uid="{00000000-0005-0000-0000-0000B6000000}"/>
    <cellStyle name="나쁨 3" xfId="191" xr:uid="{00000000-0005-0000-0000-0000B7000000}"/>
    <cellStyle name="날짜" xfId="192" xr:uid="{00000000-0005-0000-0000-0000B8000000}"/>
    <cellStyle name="달러" xfId="193" xr:uid="{00000000-0005-0000-0000-0000B9000000}"/>
    <cellStyle name="뒤에 오는 하이퍼링크_Book1" xfId="194" xr:uid="{00000000-0005-0000-0000-0000BA000000}"/>
    <cellStyle name="똿뗦먛귟 [0.00]_PRODUCT DETAIL Q1" xfId="195" xr:uid="{00000000-0005-0000-0000-0000BB000000}"/>
    <cellStyle name="똿뗦먛귟_PRODUCT DETAIL Q1" xfId="196" xr:uid="{00000000-0005-0000-0000-0000BC000000}"/>
    <cellStyle name="메모 2" xfId="197" xr:uid="{00000000-0005-0000-0000-0000BD000000}"/>
    <cellStyle name="메모 2 2" xfId="198" xr:uid="{00000000-0005-0000-0000-0000BE000000}"/>
    <cellStyle name="메모 3" xfId="199" xr:uid="{00000000-0005-0000-0000-0000BF000000}"/>
    <cellStyle name="메모 4" xfId="200" xr:uid="{00000000-0005-0000-0000-0000C0000000}"/>
    <cellStyle name="믅됞 [0.00]_PRODUCT DETAIL Q1" xfId="201" xr:uid="{00000000-0005-0000-0000-0000C1000000}"/>
    <cellStyle name="믅됞_PRODUCT DETAIL Q1" xfId="202" xr:uid="{00000000-0005-0000-0000-0000C2000000}"/>
    <cellStyle name="바탕글" xfId="203" xr:uid="{00000000-0005-0000-0000-0000C3000000}"/>
    <cellStyle name="백분율 2" xfId="204" xr:uid="{00000000-0005-0000-0000-0000C4000000}"/>
    <cellStyle name="보통 2" xfId="205" xr:uid="{00000000-0005-0000-0000-0000C5000000}"/>
    <cellStyle name="보통 2 2" xfId="206" xr:uid="{00000000-0005-0000-0000-0000C6000000}"/>
    <cellStyle name="보통 3" xfId="207" xr:uid="{00000000-0005-0000-0000-0000C7000000}"/>
    <cellStyle name="본문" xfId="208" xr:uid="{00000000-0005-0000-0000-0000C8000000}"/>
    <cellStyle name="부제목" xfId="209" xr:uid="{00000000-0005-0000-0000-0000C9000000}"/>
    <cellStyle name="뷭?_BOOKSHIP" xfId="210" xr:uid="{00000000-0005-0000-0000-0000CA000000}"/>
    <cellStyle name="설명 텍스트 2" xfId="211" xr:uid="{00000000-0005-0000-0000-0000CB000000}"/>
    <cellStyle name="설명 텍스트 2 2" xfId="212" xr:uid="{00000000-0005-0000-0000-0000CC000000}"/>
    <cellStyle name="설명 텍스트 3" xfId="213" xr:uid="{00000000-0005-0000-0000-0000CD000000}"/>
    <cellStyle name="셀 확인 2" xfId="214" xr:uid="{00000000-0005-0000-0000-0000CE000000}"/>
    <cellStyle name="셀 확인 2 2" xfId="215" xr:uid="{00000000-0005-0000-0000-0000CF000000}"/>
    <cellStyle name="셀 확인 3" xfId="216" xr:uid="{00000000-0005-0000-0000-0000D0000000}"/>
    <cellStyle name="숫자(R)" xfId="217" xr:uid="{00000000-0005-0000-0000-0000D1000000}"/>
    <cellStyle name="쉼표 [0]" xfId="382" builtinId="6"/>
    <cellStyle name="쉼표 [0] 10" xfId="219" xr:uid="{00000000-0005-0000-0000-0000D3000000}"/>
    <cellStyle name="쉼표 [0] 10 2" xfId="385" xr:uid="{00000000-0005-0000-0000-0000D3000000}"/>
    <cellStyle name="쉼표 [0] 10 3" xfId="448" xr:uid="{00000000-0005-0000-0000-0000D3000000}"/>
    <cellStyle name="쉼표 [0] 11" xfId="218" xr:uid="{00000000-0005-0000-0000-0000D4000000}"/>
    <cellStyle name="쉼표 [0] 11 2" xfId="384" xr:uid="{00000000-0005-0000-0000-0000D4000000}"/>
    <cellStyle name="쉼표 [0] 11 3" xfId="447" xr:uid="{00000000-0005-0000-0000-0000D4000000}"/>
    <cellStyle name="쉼표 [0] 12" xfId="408" xr:uid="{00000000-0005-0000-0000-0000AC010000}"/>
    <cellStyle name="쉼표 [0] 13" xfId="444" xr:uid="{00000000-0005-0000-0000-0000E9010000}"/>
    <cellStyle name="쉼표 [0] 14" xfId="471" xr:uid="{00000000-0005-0000-0000-0000EB010000}"/>
    <cellStyle name="쉼표 [0] 2" xfId="1" xr:uid="{00000000-0005-0000-0000-0000D5000000}"/>
    <cellStyle name="쉼표 [0] 2 2" xfId="221" xr:uid="{00000000-0005-0000-0000-0000D6000000}"/>
    <cellStyle name="쉼표 [0] 2 2 2" xfId="387" xr:uid="{00000000-0005-0000-0000-0000D6000000}"/>
    <cellStyle name="쉼표 [0] 2 2 3" xfId="450" xr:uid="{00000000-0005-0000-0000-0000D6000000}"/>
    <cellStyle name="쉼표 [0] 2 3" xfId="222" xr:uid="{00000000-0005-0000-0000-0000D7000000}"/>
    <cellStyle name="쉼표 [0] 2 4" xfId="220" xr:uid="{00000000-0005-0000-0000-0000D8000000}"/>
    <cellStyle name="쉼표 [0] 2 4 2" xfId="386" xr:uid="{00000000-0005-0000-0000-0000D8000000}"/>
    <cellStyle name="쉼표 [0] 2 4 3" xfId="445" xr:uid="{00000000-0005-0000-0000-000001000000}"/>
    <cellStyle name="쉼표 [0] 2 4 4" xfId="449" xr:uid="{00000000-0005-0000-0000-0000D8000000}"/>
    <cellStyle name="쉼표 [0] 2 5" xfId="383" xr:uid="{00000000-0005-0000-0000-0000D5000000}"/>
    <cellStyle name="쉼표 [0] 2 6" xfId="446" xr:uid="{00000000-0005-0000-0000-0000D5000000}"/>
    <cellStyle name="쉼표 [0] 28" xfId="223" xr:uid="{00000000-0005-0000-0000-0000D9000000}"/>
    <cellStyle name="쉼표 [0] 28 2" xfId="388" xr:uid="{00000000-0005-0000-0000-0000D9000000}"/>
    <cellStyle name="쉼표 [0] 28 3" xfId="451" xr:uid="{00000000-0005-0000-0000-0000D9000000}"/>
    <cellStyle name="쉼표 [0] 3" xfId="224" xr:uid="{00000000-0005-0000-0000-0000DA000000}"/>
    <cellStyle name="쉼표 [0] 3 2" xfId="389" xr:uid="{00000000-0005-0000-0000-0000DA000000}"/>
    <cellStyle name="쉼표 [0] 3 3" xfId="452" xr:uid="{00000000-0005-0000-0000-0000DA000000}"/>
    <cellStyle name="쉼표 [0] 4" xfId="225" xr:uid="{00000000-0005-0000-0000-0000DB000000}"/>
    <cellStyle name="쉼표 [0] 4 2" xfId="390" xr:uid="{00000000-0005-0000-0000-0000DB000000}"/>
    <cellStyle name="쉼표 [0] 4 3" xfId="453" xr:uid="{00000000-0005-0000-0000-0000DB000000}"/>
    <cellStyle name="쉼표 [0] 5" xfId="226" xr:uid="{00000000-0005-0000-0000-0000DC000000}"/>
    <cellStyle name="쉼표 [0] 5 2" xfId="391" xr:uid="{00000000-0005-0000-0000-0000DC000000}"/>
    <cellStyle name="쉼표 [0] 5 3" xfId="454" xr:uid="{00000000-0005-0000-0000-0000DC000000}"/>
    <cellStyle name="쉼표 [0] 51" xfId="227" xr:uid="{00000000-0005-0000-0000-0000DD000000}"/>
    <cellStyle name="쉼표 [0] 51 2" xfId="392" xr:uid="{00000000-0005-0000-0000-0000DD000000}"/>
    <cellStyle name="쉼표 [0] 51 3" xfId="455" xr:uid="{00000000-0005-0000-0000-0000DD000000}"/>
    <cellStyle name="쉼표 [0] 6" xfId="228" xr:uid="{00000000-0005-0000-0000-0000DE000000}"/>
    <cellStyle name="쉼표 [0] 6 2" xfId="393" xr:uid="{00000000-0005-0000-0000-0000DE000000}"/>
    <cellStyle name="쉼표 [0] 6 3" xfId="456" xr:uid="{00000000-0005-0000-0000-0000DE000000}"/>
    <cellStyle name="쉼표 [0] 7" xfId="229" xr:uid="{00000000-0005-0000-0000-0000DF000000}"/>
    <cellStyle name="쉼표 [0] 7 2" xfId="394" xr:uid="{00000000-0005-0000-0000-0000DF000000}"/>
    <cellStyle name="쉼표 [0] 7 3" xfId="457" xr:uid="{00000000-0005-0000-0000-0000DF000000}"/>
    <cellStyle name="쉼표 [0] 75" xfId="230" xr:uid="{00000000-0005-0000-0000-0000E0000000}"/>
    <cellStyle name="쉼표 [0] 75 2" xfId="395" xr:uid="{00000000-0005-0000-0000-0000E0000000}"/>
    <cellStyle name="쉼표 [0] 75 3" xfId="458" xr:uid="{00000000-0005-0000-0000-0000E0000000}"/>
    <cellStyle name="쉼표 [0] 76" xfId="231" xr:uid="{00000000-0005-0000-0000-0000E1000000}"/>
    <cellStyle name="쉼표 [0] 76 2" xfId="396" xr:uid="{00000000-0005-0000-0000-0000E1000000}"/>
    <cellStyle name="쉼표 [0] 76 3" xfId="459" xr:uid="{00000000-0005-0000-0000-0000E1000000}"/>
    <cellStyle name="쉼표 [0] 78" xfId="232" xr:uid="{00000000-0005-0000-0000-0000E2000000}"/>
    <cellStyle name="쉼표 [0] 78 2" xfId="397" xr:uid="{00000000-0005-0000-0000-0000E2000000}"/>
    <cellStyle name="쉼표 [0] 78 3" xfId="460" xr:uid="{00000000-0005-0000-0000-0000E2000000}"/>
    <cellStyle name="쉼표 [0] 79" xfId="233" xr:uid="{00000000-0005-0000-0000-0000E3000000}"/>
    <cellStyle name="쉼표 [0] 79 2" xfId="398" xr:uid="{00000000-0005-0000-0000-0000E3000000}"/>
    <cellStyle name="쉼표 [0] 79 3" xfId="461" xr:uid="{00000000-0005-0000-0000-0000E3000000}"/>
    <cellStyle name="쉼표 [0] 8" xfId="234" xr:uid="{00000000-0005-0000-0000-0000E4000000}"/>
    <cellStyle name="쉼표 [0] 8 2" xfId="399" xr:uid="{00000000-0005-0000-0000-0000E4000000}"/>
    <cellStyle name="쉼표 [0] 8 3" xfId="462" xr:uid="{00000000-0005-0000-0000-0000E4000000}"/>
    <cellStyle name="쉼표 [0] 80" xfId="235" xr:uid="{00000000-0005-0000-0000-0000E5000000}"/>
    <cellStyle name="쉼표 [0] 80 2" xfId="400" xr:uid="{00000000-0005-0000-0000-0000E5000000}"/>
    <cellStyle name="쉼표 [0] 80 3" xfId="463" xr:uid="{00000000-0005-0000-0000-0000E5000000}"/>
    <cellStyle name="쉼표 [0] 81" xfId="236" xr:uid="{00000000-0005-0000-0000-0000E6000000}"/>
    <cellStyle name="쉼표 [0] 81 2" xfId="401" xr:uid="{00000000-0005-0000-0000-0000E6000000}"/>
    <cellStyle name="쉼표 [0] 81 3" xfId="464" xr:uid="{00000000-0005-0000-0000-0000E6000000}"/>
    <cellStyle name="쉼표 [0] 82" xfId="237" xr:uid="{00000000-0005-0000-0000-0000E7000000}"/>
    <cellStyle name="쉼표 [0] 82 2" xfId="402" xr:uid="{00000000-0005-0000-0000-0000E7000000}"/>
    <cellStyle name="쉼표 [0] 82 3" xfId="465" xr:uid="{00000000-0005-0000-0000-0000E7000000}"/>
    <cellStyle name="쉼표 [0] 84" xfId="238" xr:uid="{00000000-0005-0000-0000-0000E8000000}"/>
    <cellStyle name="쉼표 [0] 84 2" xfId="403" xr:uid="{00000000-0005-0000-0000-0000E8000000}"/>
    <cellStyle name="쉼표 [0] 84 3" xfId="466" xr:uid="{00000000-0005-0000-0000-0000E8000000}"/>
    <cellStyle name="쉼표 [0] 85" xfId="239" xr:uid="{00000000-0005-0000-0000-0000E9000000}"/>
    <cellStyle name="쉼표 [0] 85 2" xfId="404" xr:uid="{00000000-0005-0000-0000-0000E9000000}"/>
    <cellStyle name="쉼표 [0] 85 3" xfId="467" xr:uid="{00000000-0005-0000-0000-0000E9000000}"/>
    <cellStyle name="쉼표 [0] 9" xfId="240" xr:uid="{00000000-0005-0000-0000-0000EA000000}"/>
    <cellStyle name="쉼표 [0] 9 2" xfId="405" xr:uid="{00000000-0005-0000-0000-0000EA000000}"/>
    <cellStyle name="쉼표 [0] 9 3" xfId="468" xr:uid="{00000000-0005-0000-0000-0000EA000000}"/>
    <cellStyle name="스타일 1" xfId="241" xr:uid="{00000000-0005-0000-0000-0000EB000000}"/>
    <cellStyle name="스타일 1 2" xfId="242" xr:uid="{00000000-0005-0000-0000-0000EC000000}"/>
    <cellStyle name="연결된 셀 2" xfId="243" xr:uid="{00000000-0005-0000-0000-0000ED000000}"/>
    <cellStyle name="연결된 셀 2 2" xfId="244" xr:uid="{00000000-0005-0000-0000-0000EE000000}"/>
    <cellStyle name="연결된 셀 3" xfId="245" xr:uid="{00000000-0005-0000-0000-0000EF000000}"/>
    <cellStyle name="요약 2" xfId="246" xr:uid="{00000000-0005-0000-0000-0000F0000000}"/>
    <cellStyle name="요약 2 2" xfId="247" xr:uid="{00000000-0005-0000-0000-0000F1000000}"/>
    <cellStyle name="요약 3" xfId="248" xr:uid="{00000000-0005-0000-0000-0000F2000000}"/>
    <cellStyle name="입력 2" xfId="249" xr:uid="{00000000-0005-0000-0000-0000F3000000}"/>
    <cellStyle name="입력 2 2" xfId="250" xr:uid="{00000000-0005-0000-0000-0000F4000000}"/>
    <cellStyle name="입력 3" xfId="251" xr:uid="{00000000-0005-0000-0000-0000F5000000}"/>
    <cellStyle name="자리수" xfId="252" xr:uid="{00000000-0005-0000-0000-0000F6000000}"/>
    <cellStyle name="자리수0" xfId="253" xr:uid="{00000000-0005-0000-0000-0000F7000000}"/>
    <cellStyle name="작은제목" xfId="254" xr:uid="{00000000-0005-0000-0000-0000F8000000}"/>
    <cellStyle name="제목 1 2" xfId="255" xr:uid="{00000000-0005-0000-0000-0000F9000000}"/>
    <cellStyle name="제목 1 2 2" xfId="256" xr:uid="{00000000-0005-0000-0000-0000FA000000}"/>
    <cellStyle name="제목 1 3" xfId="257" xr:uid="{00000000-0005-0000-0000-0000FB000000}"/>
    <cellStyle name="제목 2 2" xfId="258" xr:uid="{00000000-0005-0000-0000-0000FC000000}"/>
    <cellStyle name="제목 2 2 2" xfId="259" xr:uid="{00000000-0005-0000-0000-0000FD000000}"/>
    <cellStyle name="제목 2 3" xfId="260" xr:uid="{00000000-0005-0000-0000-0000FE000000}"/>
    <cellStyle name="제목 3 2" xfId="261" xr:uid="{00000000-0005-0000-0000-0000FF000000}"/>
    <cellStyle name="제목 3 2 2" xfId="262" xr:uid="{00000000-0005-0000-0000-000000010000}"/>
    <cellStyle name="제목 3 3" xfId="263" xr:uid="{00000000-0005-0000-0000-000001010000}"/>
    <cellStyle name="제목 4 2" xfId="264" xr:uid="{00000000-0005-0000-0000-000002010000}"/>
    <cellStyle name="제목 4 2 2" xfId="265" xr:uid="{00000000-0005-0000-0000-000003010000}"/>
    <cellStyle name="제목 4 3" xfId="266" xr:uid="{00000000-0005-0000-0000-000004010000}"/>
    <cellStyle name="제목 5" xfId="267" xr:uid="{00000000-0005-0000-0000-000005010000}"/>
    <cellStyle name="제목 5 2" xfId="268" xr:uid="{00000000-0005-0000-0000-000006010000}"/>
    <cellStyle name="제목 6" xfId="269" xr:uid="{00000000-0005-0000-0000-000007010000}"/>
    <cellStyle name="좋음 2" xfId="270" xr:uid="{00000000-0005-0000-0000-000008010000}"/>
    <cellStyle name="좋음 2 2" xfId="271" xr:uid="{00000000-0005-0000-0000-000009010000}"/>
    <cellStyle name="좋음 3" xfId="272" xr:uid="{00000000-0005-0000-0000-00000A010000}"/>
    <cellStyle name="출력 2" xfId="273" xr:uid="{00000000-0005-0000-0000-00000B010000}"/>
    <cellStyle name="출력 2 2" xfId="274" xr:uid="{00000000-0005-0000-0000-00000C010000}"/>
    <cellStyle name="출력 3" xfId="275" xr:uid="{00000000-0005-0000-0000-00000D010000}"/>
    <cellStyle name="콤마 [0]" xfId="276" xr:uid="{00000000-0005-0000-0000-00000E010000}"/>
    <cellStyle name="콤마 [0] 2" xfId="406" xr:uid="{00000000-0005-0000-0000-00000E010000}"/>
    <cellStyle name="콤마 [0] 3" xfId="469" xr:uid="{00000000-0005-0000-0000-00000E010000}"/>
    <cellStyle name="콤마 [0]_해안선및도서" xfId="2" xr:uid="{00000000-0005-0000-0000-00000F010000}"/>
    <cellStyle name="콤마_  종  합  " xfId="277" xr:uid="{00000000-0005-0000-0000-000010010000}"/>
    <cellStyle name="큰제목" xfId="278" xr:uid="{00000000-0005-0000-0000-000011010000}"/>
    <cellStyle name="큰제목 2" xfId="279" xr:uid="{00000000-0005-0000-0000-000012010000}"/>
    <cellStyle name="통화 [0] 2" xfId="280" xr:uid="{00000000-0005-0000-0000-000013010000}"/>
    <cellStyle name="통화 [0] 2 2" xfId="407" xr:uid="{00000000-0005-0000-0000-000013010000}"/>
    <cellStyle name="통화 [0] 2 3" xfId="470" xr:uid="{00000000-0005-0000-0000-000013010000}"/>
    <cellStyle name="퍼센트" xfId="281" xr:uid="{00000000-0005-0000-0000-000014010000}"/>
    <cellStyle name="표준" xfId="0" builtinId="0"/>
    <cellStyle name="표준 10" xfId="3" xr:uid="{00000000-0005-0000-0000-000016010000}"/>
    <cellStyle name="표준 10 2" xfId="282" xr:uid="{00000000-0005-0000-0000-000017010000}"/>
    <cellStyle name="표준 100" xfId="283" xr:uid="{00000000-0005-0000-0000-000018010000}"/>
    <cellStyle name="표준 101" xfId="284" xr:uid="{00000000-0005-0000-0000-000019010000}"/>
    <cellStyle name="표준 102" xfId="285" xr:uid="{00000000-0005-0000-0000-00001A010000}"/>
    <cellStyle name="표준 103" xfId="286" xr:uid="{00000000-0005-0000-0000-00001B010000}"/>
    <cellStyle name="표준 109" xfId="287" xr:uid="{00000000-0005-0000-0000-00001C010000}"/>
    <cellStyle name="표준 11" xfId="288" xr:uid="{00000000-0005-0000-0000-00001D010000}"/>
    <cellStyle name="표준 11 2" xfId="289" xr:uid="{00000000-0005-0000-0000-00001E010000}"/>
    <cellStyle name="표준 110" xfId="290" xr:uid="{00000000-0005-0000-0000-00001F010000}"/>
    <cellStyle name="표준 111" xfId="291" xr:uid="{00000000-0005-0000-0000-000020010000}"/>
    <cellStyle name="표준 12" xfId="292" xr:uid="{00000000-0005-0000-0000-000021010000}"/>
    <cellStyle name="표준 13" xfId="293" xr:uid="{00000000-0005-0000-0000-000022010000}"/>
    <cellStyle name="표준 14" xfId="294" xr:uid="{00000000-0005-0000-0000-000023010000}"/>
    <cellStyle name="표준 15" xfId="295" xr:uid="{00000000-0005-0000-0000-000024010000}"/>
    <cellStyle name="표준 16" xfId="296" xr:uid="{00000000-0005-0000-0000-000025010000}"/>
    <cellStyle name="표준 168" xfId="297" xr:uid="{00000000-0005-0000-0000-000026010000}"/>
    <cellStyle name="표준 169" xfId="298" xr:uid="{00000000-0005-0000-0000-000027010000}"/>
    <cellStyle name="표준 17" xfId="299" xr:uid="{00000000-0005-0000-0000-000028010000}"/>
    <cellStyle name="표준 170" xfId="300" xr:uid="{00000000-0005-0000-0000-000029010000}"/>
    <cellStyle name="표준 171" xfId="301" xr:uid="{00000000-0005-0000-0000-00002A010000}"/>
    <cellStyle name="표준 172" xfId="302" xr:uid="{00000000-0005-0000-0000-00002B010000}"/>
    <cellStyle name="표준 173" xfId="303" xr:uid="{00000000-0005-0000-0000-00002C010000}"/>
    <cellStyle name="표준 175" xfId="304" xr:uid="{00000000-0005-0000-0000-00002D010000}"/>
    <cellStyle name="표준 176" xfId="305" xr:uid="{00000000-0005-0000-0000-00002E010000}"/>
    <cellStyle name="표준 177" xfId="306" xr:uid="{00000000-0005-0000-0000-00002F010000}"/>
    <cellStyle name="표준 178" xfId="307" xr:uid="{00000000-0005-0000-0000-000030010000}"/>
    <cellStyle name="표준 179" xfId="308" xr:uid="{00000000-0005-0000-0000-000031010000}"/>
    <cellStyle name="표준 18" xfId="309" xr:uid="{00000000-0005-0000-0000-000032010000}"/>
    <cellStyle name="표준 180" xfId="310" xr:uid="{00000000-0005-0000-0000-000033010000}"/>
    <cellStyle name="표준 181" xfId="311" xr:uid="{00000000-0005-0000-0000-000034010000}"/>
    <cellStyle name="표준 182" xfId="312" xr:uid="{00000000-0005-0000-0000-000035010000}"/>
    <cellStyle name="표준 183" xfId="313" xr:uid="{00000000-0005-0000-0000-000036010000}"/>
    <cellStyle name="표준 19" xfId="314" xr:uid="{00000000-0005-0000-0000-000037010000}"/>
    <cellStyle name="표준 2" xfId="4" xr:uid="{00000000-0005-0000-0000-000038010000}"/>
    <cellStyle name="표준 2 2" xfId="315" xr:uid="{00000000-0005-0000-0000-000039010000}"/>
    <cellStyle name="표준 2 3" xfId="316" xr:uid="{00000000-0005-0000-0000-00003A010000}"/>
    <cellStyle name="표준 2 4" xfId="317" xr:uid="{00000000-0005-0000-0000-00003B010000}"/>
    <cellStyle name="표준 2 5" xfId="318" xr:uid="{00000000-0005-0000-0000-00003C010000}"/>
    <cellStyle name="표준 2_(붙임2) 시정통계 활용도 의견조사표" xfId="319" xr:uid="{00000000-0005-0000-0000-00003D010000}"/>
    <cellStyle name="표준 20" xfId="320" xr:uid="{00000000-0005-0000-0000-00003E010000}"/>
    <cellStyle name="표준 21" xfId="321" xr:uid="{00000000-0005-0000-0000-00003F010000}"/>
    <cellStyle name="표준 22" xfId="322" xr:uid="{00000000-0005-0000-0000-000040010000}"/>
    <cellStyle name="표준 23" xfId="323" xr:uid="{00000000-0005-0000-0000-000041010000}"/>
    <cellStyle name="표준 24" xfId="324" xr:uid="{00000000-0005-0000-0000-000042010000}"/>
    <cellStyle name="표준 25" xfId="325" xr:uid="{00000000-0005-0000-0000-000043010000}"/>
    <cellStyle name="표준 26" xfId="326" xr:uid="{00000000-0005-0000-0000-000044010000}"/>
    <cellStyle name="표준 27" xfId="327" xr:uid="{00000000-0005-0000-0000-000045010000}"/>
    <cellStyle name="표준 28" xfId="328" xr:uid="{00000000-0005-0000-0000-000046010000}"/>
    <cellStyle name="표준 29" xfId="329" xr:uid="{00000000-0005-0000-0000-000047010000}"/>
    <cellStyle name="표준 3" xfId="330" xr:uid="{00000000-0005-0000-0000-000048010000}"/>
    <cellStyle name="표준 3 2" xfId="331" xr:uid="{00000000-0005-0000-0000-000049010000}"/>
    <cellStyle name="표준 3 3" xfId="332" xr:uid="{00000000-0005-0000-0000-00004A010000}"/>
    <cellStyle name="표준 3 4" xfId="333" xr:uid="{00000000-0005-0000-0000-00004B010000}"/>
    <cellStyle name="표준 30" xfId="334" xr:uid="{00000000-0005-0000-0000-00004C010000}"/>
    <cellStyle name="표준 31" xfId="335" xr:uid="{00000000-0005-0000-0000-00004D010000}"/>
    <cellStyle name="표준 32" xfId="336" xr:uid="{00000000-0005-0000-0000-00004E010000}"/>
    <cellStyle name="표준 33" xfId="337" xr:uid="{00000000-0005-0000-0000-00004F010000}"/>
    <cellStyle name="표준 34" xfId="338" xr:uid="{00000000-0005-0000-0000-000050010000}"/>
    <cellStyle name="표준 35" xfId="339" xr:uid="{00000000-0005-0000-0000-000051010000}"/>
    <cellStyle name="표준 36" xfId="340" xr:uid="{00000000-0005-0000-0000-000052010000}"/>
    <cellStyle name="표준 37" xfId="341" xr:uid="{00000000-0005-0000-0000-000053010000}"/>
    <cellStyle name="표준 38" xfId="342" xr:uid="{00000000-0005-0000-0000-000054010000}"/>
    <cellStyle name="표준 39" xfId="343" xr:uid="{00000000-0005-0000-0000-000055010000}"/>
    <cellStyle name="표준 4" xfId="344" xr:uid="{00000000-0005-0000-0000-000056010000}"/>
    <cellStyle name="표준 40" xfId="345" xr:uid="{00000000-0005-0000-0000-000057010000}"/>
    <cellStyle name="표준 41" xfId="346" xr:uid="{00000000-0005-0000-0000-000058010000}"/>
    <cellStyle name="표준 42" xfId="347" xr:uid="{00000000-0005-0000-0000-000059010000}"/>
    <cellStyle name="표준 43" xfId="348" xr:uid="{00000000-0005-0000-0000-00005A010000}"/>
    <cellStyle name="표준 44" xfId="349" xr:uid="{00000000-0005-0000-0000-00005B010000}"/>
    <cellStyle name="표준 45" xfId="350" xr:uid="{00000000-0005-0000-0000-00005C010000}"/>
    <cellStyle name="표준 46" xfId="351" xr:uid="{00000000-0005-0000-0000-00005D010000}"/>
    <cellStyle name="표준 46 2" xfId="381" xr:uid="{00000000-0005-0000-0000-00005E010000}"/>
    <cellStyle name="표준 47" xfId="352" xr:uid="{00000000-0005-0000-0000-00005F010000}"/>
    <cellStyle name="표준 48" xfId="353" xr:uid="{00000000-0005-0000-0000-000060010000}"/>
    <cellStyle name="표준 49" xfId="409" xr:uid="{00000000-0005-0000-0000-000061010000}"/>
    <cellStyle name="표준 5" xfId="354" xr:uid="{00000000-0005-0000-0000-000061010000}"/>
    <cellStyle name="표준 50" xfId="410" xr:uid="{00000000-0005-0000-0000-000063010000}"/>
    <cellStyle name="표준 51" xfId="411" xr:uid="{00000000-0005-0000-0000-000064010000}"/>
    <cellStyle name="표준 52" xfId="412" xr:uid="{00000000-0005-0000-0000-000065010000}"/>
    <cellStyle name="표준 53" xfId="413" xr:uid="{00000000-0005-0000-0000-000066010000}"/>
    <cellStyle name="표준 54" xfId="414" xr:uid="{00000000-0005-0000-0000-000067010000}"/>
    <cellStyle name="표준 55" xfId="415" xr:uid="{00000000-0005-0000-0000-000068010000}"/>
    <cellStyle name="표준 56" xfId="416" xr:uid="{00000000-0005-0000-0000-000069010000}"/>
    <cellStyle name="표준 57" xfId="417" xr:uid="{00000000-0005-0000-0000-00006A010000}"/>
    <cellStyle name="표준 58" xfId="418" xr:uid="{00000000-0005-0000-0000-00006B010000}"/>
    <cellStyle name="표준 59" xfId="419" xr:uid="{00000000-0005-0000-0000-00006C010000}"/>
    <cellStyle name="표준 6" xfId="355" xr:uid="{00000000-0005-0000-0000-000062010000}"/>
    <cellStyle name="표준 6 2" xfId="356" xr:uid="{00000000-0005-0000-0000-000063010000}"/>
    <cellStyle name="표준 6 3" xfId="357" xr:uid="{00000000-0005-0000-0000-000064010000}"/>
    <cellStyle name="표준 6 4" xfId="358" xr:uid="{00000000-0005-0000-0000-000065010000}"/>
    <cellStyle name="표준 6 5" xfId="359" xr:uid="{00000000-0005-0000-0000-000066010000}"/>
    <cellStyle name="표준 60" xfId="420" xr:uid="{00000000-0005-0000-0000-000072010000}"/>
    <cellStyle name="표준 61" xfId="421" xr:uid="{00000000-0005-0000-0000-000073010000}"/>
    <cellStyle name="표준 62" xfId="422" xr:uid="{00000000-0005-0000-0000-000074010000}"/>
    <cellStyle name="표준 63" xfId="423" xr:uid="{00000000-0005-0000-0000-000075010000}"/>
    <cellStyle name="표준 64" xfId="424" xr:uid="{00000000-0005-0000-0000-000076010000}"/>
    <cellStyle name="표준 65" xfId="425" xr:uid="{00000000-0005-0000-0000-000077010000}"/>
    <cellStyle name="표준 66" xfId="426" xr:uid="{00000000-0005-0000-0000-000078010000}"/>
    <cellStyle name="표준 67" xfId="427" xr:uid="{00000000-0005-0000-0000-000079010000}"/>
    <cellStyle name="표준 68" xfId="428" xr:uid="{00000000-0005-0000-0000-00007A010000}"/>
    <cellStyle name="표준 69" xfId="429" xr:uid="{00000000-0005-0000-0000-00007B010000}"/>
    <cellStyle name="표준 7" xfId="360" xr:uid="{00000000-0005-0000-0000-000067010000}"/>
    <cellStyle name="표준 70" xfId="430" xr:uid="{00000000-0005-0000-0000-00007D010000}"/>
    <cellStyle name="표준 71" xfId="431" xr:uid="{00000000-0005-0000-0000-00007E010000}"/>
    <cellStyle name="표준 72" xfId="432" xr:uid="{00000000-0005-0000-0000-00007F010000}"/>
    <cellStyle name="표준 73" xfId="433" xr:uid="{00000000-0005-0000-0000-000080010000}"/>
    <cellStyle name="표준 74" xfId="434" xr:uid="{00000000-0005-0000-0000-000081010000}"/>
    <cellStyle name="표준 75" xfId="435" xr:uid="{00000000-0005-0000-0000-000082010000}"/>
    <cellStyle name="표준 76" xfId="436" xr:uid="{00000000-0005-0000-0000-000083010000}"/>
    <cellStyle name="표준 77" xfId="437" xr:uid="{00000000-0005-0000-0000-000084010000}"/>
    <cellStyle name="표준 78" xfId="438" xr:uid="{00000000-0005-0000-0000-000085010000}"/>
    <cellStyle name="표준 79" xfId="361" xr:uid="{00000000-0005-0000-0000-000068010000}"/>
    <cellStyle name="표준 8" xfId="362" xr:uid="{00000000-0005-0000-0000-000069010000}"/>
    <cellStyle name="표준 80" xfId="363" xr:uid="{00000000-0005-0000-0000-00006A010000}"/>
    <cellStyle name="표준 81" xfId="439" xr:uid="{00000000-0005-0000-0000-000089010000}"/>
    <cellStyle name="표준 82" xfId="440" xr:uid="{00000000-0005-0000-0000-00008A010000}"/>
    <cellStyle name="표준 83" xfId="441" xr:uid="{00000000-0005-0000-0000-00008B010000}"/>
    <cellStyle name="표준 84" xfId="442" xr:uid="{00000000-0005-0000-0000-00008C010000}"/>
    <cellStyle name="표준 85" xfId="443" xr:uid="{00000000-0005-0000-0000-00008D010000}"/>
    <cellStyle name="표준 87" xfId="364" xr:uid="{00000000-0005-0000-0000-00006B010000}"/>
    <cellStyle name="표준 88" xfId="365" xr:uid="{00000000-0005-0000-0000-00006C010000}"/>
    <cellStyle name="표준 89" xfId="366" xr:uid="{00000000-0005-0000-0000-00006D010000}"/>
    <cellStyle name="표준 9" xfId="367" xr:uid="{00000000-0005-0000-0000-00006E010000}"/>
    <cellStyle name="표준 90" xfId="368" xr:uid="{00000000-0005-0000-0000-00006F010000}"/>
    <cellStyle name="표준 91" xfId="369" xr:uid="{00000000-0005-0000-0000-000070010000}"/>
    <cellStyle name="표준 92" xfId="370" xr:uid="{00000000-0005-0000-0000-000071010000}"/>
    <cellStyle name="표준 94" xfId="371" xr:uid="{00000000-0005-0000-0000-000072010000}"/>
    <cellStyle name="표준 95" xfId="372" xr:uid="{00000000-0005-0000-0000-000073010000}"/>
    <cellStyle name="표준 96" xfId="373" xr:uid="{00000000-0005-0000-0000-000074010000}"/>
    <cellStyle name="표준 97" xfId="374" xr:uid="{00000000-0005-0000-0000-000075010000}"/>
    <cellStyle name="표준 98" xfId="375" xr:uid="{00000000-0005-0000-0000-000076010000}"/>
    <cellStyle name="표준 99" xfId="376" xr:uid="{00000000-0005-0000-0000-000077010000}"/>
    <cellStyle name="표준_08 전기가스수도" xfId="5" xr:uid="{00000000-0005-0000-0000-000078010000}"/>
    <cellStyle name="표준_08 전기가스수도(1)" xfId="6" xr:uid="{00000000-0005-0000-0000-000079010000}"/>
    <cellStyle name="표준_표준화 서식(1)" xfId="7" xr:uid="{00000000-0005-0000-0000-00007A010000}"/>
    <cellStyle name="하이퍼링크 2" xfId="377" xr:uid="{00000000-0005-0000-0000-00007B010000}"/>
    <cellStyle name="합산" xfId="378" xr:uid="{00000000-0005-0000-0000-00007C010000}"/>
    <cellStyle name="화폐기호" xfId="379" xr:uid="{00000000-0005-0000-0000-00007D010000}"/>
    <cellStyle name="화폐기호0" xfId="380" xr:uid="{00000000-0005-0000-0000-00007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view="pageBreakPreview" zoomScaleNormal="100" zoomScaleSheetLayoutView="100" workbookViewId="0">
      <selection activeCell="C19" sqref="C19"/>
    </sheetView>
  </sheetViews>
  <sheetFormatPr defaultColWidth="8.88671875" defaultRowHeight="13.5"/>
  <cols>
    <col min="1" max="1" width="8.77734375" style="7" customWidth="1"/>
    <col min="2" max="2" width="12.88671875" style="7" customWidth="1"/>
    <col min="3" max="3" width="14.44140625" style="32" customWidth="1"/>
    <col min="4" max="4" width="12.88671875" style="7" customWidth="1"/>
    <col min="5" max="5" width="14.44140625" style="32" customWidth="1"/>
    <col min="6" max="6" width="12.88671875" style="7" customWidth="1"/>
    <col min="7" max="7" width="14.44140625" style="32" customWidth="1"/>
    <col min="8" max="8" width="12.88671875" style="7" customWidth="1"/>
    <col min="9" max="9" width="14.44140625" style="32" customWidth="1"/>
    <col min="10" max="10" width="8.88671875" style="7"/>
    <col min="11" max="11" width="14.44140625" style="32" customWidth="1"/>
    <col min="12" max="12" width="8.88671875" style="7"/>
    <col min="13" max="13" width="14.44140625" style="32" customWidth="1"/>
    <col min="14" max="14" width="8.88671875" style="7"/>
    <col min="15" max="15" width="14.44140625" style="32" customWidth="1"/>
    <col min="16" max="16" width="9.6640625" style="7" customWidth="1"/>
    <col min="17" max="17" width="14.44140625" style="32" customWidth="1"/>
    <col min="18" max="16384" width="8.88671875" style="7"/>
  </cols>
  <sheetData>
    <row r="1" spans="1:18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18" s="12" customFormat="1" ht="30" customHeight="1">
      <c r="A2" s="308" t="s">
        <v>190</v>
      </c>
      <c r="B2" s="308"/>
      <c r="C2" s="308"/>
      <c r="D2" s="308"/>
      <c r="E2" s="308"/>
      <c r="F2" s="308"/>
      <c r="G2" s="308"/>
      <c r="H2" s="308"/>
      <c r="I2" s="308"/>
      <c r="J2" s="11"/>
      <c r="K2" s="34"/>
      <c r="M2" s="34"/>
      <c r="O2" s="34"/>
      <c r="Q2" s="34"/>
    </row>
    <row r="3" spans="1:18" s="13" customFormat="1" ht="15" customHeight="1">
      <c r="A3" s="309" t="s">
        <v>0</v>
      </c>
      <c r="B3" s="309"/>
      <c r="C3" s="309"/>
      <c r="D3" s="309"/>
      <c r="E3" s="310"/>
      <c r="G3" s="33"/>
      <c r="H3" s="22"/>
      <c r="I3" s="38" t="s">
        <v>1</v>
      </c>
      <c r="J3" s="14"/>
      <c r="K3" s="35"/>
      <c r="M3" s="35"/>
      <c r="O3" s="35"/>
      <c r="Q3" s="38" t="s">
        <v>1</v>
      </c>
    </row>
    <row r="4" spans="1:18" ht="20.100000000000001" customHeight="1">
      <c r="A4" s="311" t="s">
        <v>126</v>
      </c>
      <c r="B4" s="313" t="s">
        <v>65</v>
      </c>
      <c r="C4" s="317"/>
      <c r="D4" s="315" t="s">
        <v>37</v>
      </c>
      <c r="E4" s="317"/>
      <c r="F4" s="315" t="s">
        <v>67</v>
      </c>
      <c r="G4" s="317"/>
      <c r="H4" s="315" t="s">
        <v>219</v>
      </c>
      <c r="I4" s="317"/>
      <c r="J4" s="303" t="s">
        <v>68</v>
      </c>
      <c r="K4" s="304"/>
      <c r="L4" s="16"/>
      <c r="M4" s="36"/>
      <c r="N4" s="16"/>
      <c r="O4" s="36"/>
      <c r="P4" s="16"/>
      <c r="Q4" s="39"/>
    </row>
    <row r="5" spans="1:18" ht="20.100000000000001" customHeight="1">
      <c r="A5" s="311"/>
      <c r="B5" s="313"/>
      <c r="C5" s="318"/>
      <c r="D5" s="315"/>
      <c r="E5" s="318"/>
      <c r="F5" s="315"/>
      <c r="G5" s="318"/>
      <c r="H5" s="315"/>
      <c r="I5" s="318"/>
      <c r="J5" s="305"/>
      <c r="K5" s="306"/>
      <c r="L5" s="303" t="s">
        <v>57</v>
      </c>
      <c r="M5" s="37"/>
      <c r="N5" s="303" t="s">
        <v>69</v>
      </c>
      <c r="O5" s="37"/>
      <c r="P5" s="303" t="s">
        <v>70</v>
      </c>
      <c r="Q5" s="37"/>
    </row>
    <row r="6" spans="1:18" ht="35.25" customHeight="1" thickBot="1">
      <c r="A6" s="312"/>
      <c r="B6" s="314"/>
      <c r="C6" s="40" t="s">
        <v>66</v>
      </c>
      <c r="D6" s="316"/>
      <c r="E6" s="40" t="s">
        <v>66</v>
      </c>
      <c r="F6" s="316"/>
      <c r="G6" s="40" t="s">
        <v>66</v>
      </c>
      <c r="H6" s="316"/>
      <c r="I6" s="40" t="s">
        <v>66</v>
      </c>
      <c r="J6" s="41"/>
      <c r="K6" s="40" t="s">
        <v>66</v>
      </c>
      <c r="L6" s="307"/>
      <c r="M6" s="40" t="s">
        <v>66</v>
      </c>
      <c r="N6" s="307"/>
      <c r="O6" s="40" t="s">
        <v>66</v>
      </c>
      <c r="P6" s="307"/>
      <c r="Q6" s="40" t="s">
        <v>66</v>
      </c>
    </row>
    <row r="7" spans="1:18" ht="17.100000000000001" hidden="1" customHeight="1" thickTop="1">
      <c r="A7" s="42">
        <v>2016</v>
      </c>
      <c r="B7" s="30">
        <v>1099968</v>
      </c>
      <c r="C7" s="47">
        <v>100</v>
      </c>
      <c r="D7" s="30">
        <v>122974</v>
      </c>
      <c r="E7" s="49">
        <v>11.179779775411648</v>
      </c>
      <c r="F7" s="30">
        <v>72703</v>
      </c>
      <c r="G7" s="49">
        <v>6.609555914353872</v>
      </c>
      <c r="H7" s="30">
        <v>302689</v>
      </c>
      <c r="I7" s="49">
        <v>27.517982341304474</v>
      </c>
      <c r="J7" s="30">
        <v>601602</v>
      </c>
      <c r="K7" s="31">
        <v>54.692681968930003</v>
      </c>
      <c r="L7" s="30">
        <v>196808</v>
      </c>
      <c r="M7" s="31">
        <v>17.892156862745097</v>
      </c>
      <c r="N7" s="30">
        <v>9937</v>
      </c>
      <c r="O7" s="31">
        <v>0.90338991679757963</v>
      </c>
      <c r="P7" s="30">
        <v>394857</v>
      </c>
      <c r="Q7" s="43">
        <v>35.897135189387328</v>
      </c>
      <c r="R7" s="28"/>
    </row>
    <row r="8" spans="1:18" ht="17.100000000000001" hidden="1" customHeight="1">
      <c r="A8" s="42">
        <v>2017</v>
      </c>
      <c r="B8" s="30">
        <v>1174115</v>
      </c>
      <c r="C8" s="48">
        <v>100</v>
      </c>
      <c r="D8" s="30">
        <v>135106</v>
      </c>
      <c r="E8" s="50">
        <v>11.507049990844168</v>
      </c>
      <c r="F8" s="30">
        <v>79942</v>
      </c>
      <c r="G8" s="50">
        <v>6.8087027250311936</v>
      </c>
      <c r="H8" s="30">
        <v>331204</v>
      </c>
      <c r="I8" s="50">
        <v>28.208821112071647</v>
      </c>
      <c r="J8" s="30">
        <v>627863</v>
      </c>
      <c r="K8" s="31">
        <v>53.475426172052998</v>
      </c>
      <c r="L8" s="30">
        <v>206169</v>
      </c>
      <c r="M8" s="31">
        <v>17.559523556040084</v>
      </c>
      <c r="N8" s="30">
        <v>11708</v>
      </c>
      <c r="O8" s="31">
        <v>0.997176596841025</v>
      </c>
      <c r="P8" s="30">
        <v>409986</v>
      </c>
      <c r="Q8" s="43">
        <v>34.918726019171885</v>
      </c>
      <c r="R8" s="28"/>
    </row>
    <row r="9" spans="1:18" ht="17.100000000000001" hidden="1" customHeight="1" thickTop="1">
      <c r="A9" s="42">
        <v>2018</v>
      </c>
      <c r="B9" s="30">
        <v>1264143</v>
      </c>
      <c r="C9" s="48">
        <v>100</v>
      </c>
      <c r="D9" s="30">
        <v>153108</v>
      </c>
      <c r="E9" s="50">
        <v>12.111604462469831</v>
      </c>
      <c r="F9" s="30">
        <v>82210</v>
      </c>
      <c r="G9" s="50">
        <v>6.5032199679941272</v>
      </c>
      <c r="H9" s="30">
        <v>358017</v>
      </c>
      <c r="I9" s="50">
        <v>28.320925718055634</v>
      </c>
      <c r="J9" s="30">
        <v>670804</v>
      </c>
      <c r="K9" s="31">
        <v>53.063933431581709</v>
      </c>
      <c r="L9" s="30">
        <v>224117</v>
      </c>
      <c r="M9" s="31">
        <v>17.72876960913441</v>
      </c>
      <c r="N9" s="30">
        <v>9335</v>
      </c>
      <c r="O9" s="31">
        <v>0.73844493858685289</v>
      </c>
      <c r="P9" s="30">
        <v>437352</v>
      </c>
      <c r="Q9" s="43">
        <v>34.596718883860447</v>
      </c>
      <c r="R9" s="28"/>
    </row>
    <row r="10" spans="1:18" ht="17.100000000000001" customHeight="1" thickTop="1">
      <c r="A10" s="42">
        <v>2019</v>
      </c>
      <c r="B10" s="30">
        <v>1278429</v>
      </c>
      <c r="C10" s="48">
        <v>100</v>
      </c>
      <c r="D10" s="30">
        <v>155519</v>
      </c>
      <c r="E10" s="50">
        <v>12.164852330477483</v>
      </c>
      <c r="F10" s="30">
        <v>80501</v>
      </c>
      <c r="G10" s="50">
        <v>6.2968690478704721</v>
      </c>
      <c r="H10" s="30">
        <v>357507</v>
      </c>
      <c r="I10" s="50">
        <v>27.964556498640125</v>
      </c>
      <c r="J10" s="30">
        <v>684902</v>
      </c>
      <c r="K10" s="31">
        <v>53.573722123011912</v>
      </c>
      <c r="L10" s="30">
        <v>225417</v>
      </c>
      <c r="M10" s="31">
        <v>17.63234407229498</v>
      </c>
      <c r="N10" s="30">
        <v>10626</v>
      </c>
      <c r="O10" s="31">
        <v>0.83117638914636627</v>
      </c>
      <c r="P10" s="30">
        <v>448859</v>
      </c>
      <c r="Q10" s="43">
        <v>35.110201661570564</v>
      </c>
      <c r="R10" s="28"/>
    </row>
    <row r="11" spans="1:18" ht="17.100000000000001" customHeight="1">
      <c r="A11" s="42">
        <v>2020</v>
      </c>
      <c r="B11" s="30">
        <f>D11+F11+H11+J11+L11+N11+P11</f>
        <v>1994371</v>
      </c>
      <c r="C11" s="48">
        <v>100</v>
      </c>
      <c r="D11" s="30">
        <v>167603</v>
      </c>
      <c r="E11" s="50">
        <v>12.857240391571139</v>
      </c>
      <c r="F11" s="30">
        <v>79362</v>
      </c>
      <c r="G11" s="50">
        <v>6.0880551777466323</v>
      </c>
      <c r="H11" s="30">
        <v>365802</v>
      </c>
      <c r="I11" s="50">
        <v>28.061575566770919</v>
      </c>
      <c r="J11" s="30">
        <v>690802</v>
      </c>
      <c r="K11" s="31">
        <v>52.993128863911309</v>
      </c>
      <c r="L11" s="30">
        <v>230206</v>
      </c>
      <c r="M11" s="31">
        <v>17.659671256373848</v>
      </c>
      <c r="N11" s="30">
        <v>11417</v>
      </c>
      <c r="O11" s="31">
        <v>0.87582628921062089</v>
      </c>
      <c r="P11" s="30">
        <v>449179</v>
      </c>
      <c r="Q11" s="43">
        <v>34.45763131832684</v>
      </c>
      <c r="R11" s="28"/>
    </row>
    <row r="12" spans="1:18" ht="17.100000000000001" customHeight="1">
      <c r="A12" s="42">
        <v>2021</v>
      </c>
      <c r="B12" s="30">
        <v>1373048</v>
      </c>
      <c r="C12" s="48">
        <v>100</v>
      </c>
      <c r="D12" s="30">
        <v>177316</v>
      </c>
      <c r="E12" s="50">
        <v>12.914042335009409</v>
      </c>
      <c r="F12" s="30">
        <v>86283</v>
      </c>
      <c r="G12" s="50">
        <v>6.2840483362562702</v>
      </c>
      <c r="H12" s="30">
        <v>387929</v>
      </c>
      <c r="I12" s="50">
        <v>28.253127348788968</v>
      </c>
      <c r="J12" s="30">
        <v>721520</v>
      </c>
      <c r="K12" s="31">
        <v>52.548781979945346</v>
      </c>
      <c r="L12" s="30">
        <v>245924</v>
      </c>
      <c r="M12" s="31">
        <v>17.910808653448388</v>
      </c>
      <c r="N12" s="30">
        <v>11135</v>
      </c>
      <c r="O12" s="31">
        <v>0.81096946355844812</v>
      </c>
      <c r="P12" s="30">
        <v>464461</v>
      </c>
      <c r="Q12" s="43">
        <v>33.827003862938518</v>
      </c>
      <c r="R12" s="28"/>
    </row>
    <row r="13" spans="1:18" s="1" customFormat="1" ht="17.100000000000001" customHeight="1">
      <c r="A13" s="42">
        <v>2022</v>
      </c>
      <c r="B13" s="30">
        <v>1402475</v>
      </c>
      <c r="C13" s="48">
        <v>100</v>
      </c>
      <c r="D13" s="30">
        <v>200905</v>
      </c>
      <c r="E13" s="50">
        <v>14.325032531774184</v>
      </c>
      <c r="F13" s="30">
        <v>133535</v>
      </c>
      <c r="G13" s="50">
        <v>9.5213818428135983</v>
      </c>
      <c r="H13" s="30">
        <v>334503</v>
      </c>
      <c r="I13" s="50">
        <v>23.850906433269756</v>
      </c>
      <c r="J13" s="30">
        <v>733532</v>
      </c>
      <c r="K13" s="31">
        <v>52.302679192142463</v>
      </c>
      <c r="L13" s="30">
        <v>299048</v>
      </c>
      <c r="M13" s="31">
        <v>21.322875630581649</v>
      </c>
      <c r="N13" s="30">
        <v>10280</v>
      </c>
      <c r="O13" s="31">
        <v>0.73298989286796556</v>
      </c>
      <c r="P13" s="30">
        <v>424204</v>
      </c>
      <c r="Q13" s="43">
        <v>30.246813668692845</v>
      </c>
      <c r="R13" s="101"/>
    </row>
    <row r="14" spans="1:18" s="55" customFormat="1" ht="17.100000000000001" customHeight="1">
      <c r="A14" s="44">
        <v>2023</v>
      </c>
      <c r="B14" s="239">
        <v>1396353</v>
      </c>
      <c r="C14" s="234">
        <v>100</v>
      </c>
      <c r="D14" s="228">
        <v>185266</v>
      </c>
      <c r="E14" s="242">
        <v>13.267838104537995</v>
      </c>
      <c r="F14" s="228">
        <v>89043</v>
      </c>
      <c r="G14" s="242">
        <v>6.3768564420871527</v>
      </c>
      <c r="H14" s="228">
        <v>408322</v>
      </c>
      <c r="I14" s="242">
        <v>29.242044561149989</v>
      </c>
      <c r="J14" s="228">
        <v>713722</v>
      </c>
      <c r="K14" s="242">
        <v>51.113260892224872</v>
      </c>
      <c r="L14" s="228">
        <v>253163</v>
      </c>
      <c r="M14" s="242">
        <v>18.130297340598283</v>
      </c>
      <c r="N14" s="228">
        <v>8354</v>
      </c>
      <c r="O14" s="242">
        <v>0.59825237086966654</v>
      </c>
      <c r="P14" s="228">
        <v>452205</v>
      </c>
      <c r="Q14" s="228">
        <v>32.384711180756923</v>
      </c>
      <c r="R14" s="132"/>
    </row>
    <row r="15" spans="1:18" s="1" customFormat="1" ht="17.100000000000001" customHeight="1">
      <c r="A15" s="42" t="s">
        <v>114</v>
      </c>
      <c r="B15" s="240">
        <v>132143</v>
      </c>
      <c r="C15" s="230">
        <v>100</v>
      </c>
      <c r="D15" s="227">
        <v>15744</v>
      </c>
      <c r="E15" s="229">
        <v>11.914100531371394</v>
      </c>
      <c r="F15" s="227">
        <v>9390</v>
      </c>
      <c r="G15" s="229">
        <v>7.1059117705887616</v>
      </c>
      <c r="H15" s="227">
        <v>39640</v>
      </c>
      <c r="I15" s="229">
        <v>29.997712556749718</v>
      </c>
      <c r="J15" s="227">
        <v>67370</v>
      </c>
      <c r="K15" s="229">
        <v>50.982275141290131</v>
      </c>
      <c r="L15" s="227">
        <v>27964</v>
      </c>
      <c r="M15" s="229">
        <v>21.161698490823994</v>
      </c>
      <c r="N15" s="227">
        <v>715</v>
      </c>
      <c r="O15" s="229">
        <v>0.54114110128537929</v>
      </c>
      <c r="P15" s="227">
        <v>38691</v>
      </c>
      <c r="Q15" s="232">
        <v>29.279435549180754</v>
      </c>
      <c r="R15" s="101"/>
    </row>
    <row r="16" spans="1:18" s="1" customFormat="1" ht="17.100000000000001" customHeight="1">
      <c r="A16" s="42" t="s">
        <v>115</v>
      </c>
      <c r="B16" s="240">
        <v>124940</v>
      </c>
      <c r="C16" s="230">
        <v>100</v>
      </c>
      <c r="D16" s="227">
        <v>15606</v>
      </c>
      <c r="E16" s="229">
        <v>12.490890093355958</v>
      </c>
      <c r="F16" s="227">
        <v>7931</v>
      </c>
      <c r="G16" s="229">
        <v>6.3479906500372358</v>
      </c>
      <c r="H16" s="227">
        <v>37515</v>
      </c>
      <c r="I16" s="229">
        <v>30.026541238527898</v>
      </c>
      <c r="J16" s="227">
        <v>63887</v>
      </c>
      <c r="K16" s="229">
        <v>51.134578018078912</v>
      </c>
      <c r="L16" s="227">
        <v>27342</v>
      </c>
      <c r="M16" s="229">
        <v>21.884584411171371</v>
      </c>
      <c r="N16" s="227">
        <v>602</v>
      </c>
      <c r="O16" s="229">
        <v>0.48168820221717651</v>
      </c>
      <c r="P16" s="227">
        <v>35943</v>
      </c>
      <c r="Q16" s="232">
        <v>28.768305404690359</v>
      </c>
      <c r="R16" s="101"/>
    </row>
    <row r="17" spans="1:18" s="1" customFormat="1" ht="17.100000000000001" customHeight="1">
      <c r="A17" s="42" t="s">
        <v>116</v>
      </c>
      <c r="B17" s="240">
        <v>111504</v>
      </c>
      <c r="C17" s="230">
        <v>99.999999999999986</v>
      </c>
      <c r="D17" s="227">
        <v>13582</v>
      </c>
      <c r="E17" s="229">
        <v>12.180749608295235</v>
      </c>
      <c r="F17" s="227">
        <v>7352</v>
      </c>
      <c r="G17" s="229">
        <v>6.5937275113807505</v>
      </c>
      <c r="H17" s="227">
        <v>32022</v>
      </c>
      <c r="I17" s="229">
        <v>28.718293115177907</v>
      </c>
      <c r="J17" s="227">
        <v>58547</v>
      </c>
      <c r="K17" s="229">
        <v>52.507229765146093</v>
      </c>
      <c r="L17" s="227">
        <v>20869</v>
      </c>
      <c r="M17" s="229">
        <v>18.716418019138427</v>
      </c>
      <c r="N17" s="227">
        <v>697</v>
      </c>
      <c r="O17" s="229">
        <v>0.62522004890567584</v>
      </c>
      <c r="P17" s="227">
        <v>36981</v>
      </c>
      <c r="Q17" s="232">
        <v>33.165591697101995</v>
      </c>
      <c r="R17" s="101"/>
    </row>
    <row r="18" spans="1:18" s="1" customFormat="1" ht="17.100000000000001" customHeight="1">
      <c r="A18" s="42" t="s">
        <v>117</v>
      </c>
      <c r="B18" s="240">
        <v>106138</v>
      </c>
      <c r="C18" s="230">
        <v>100</v>
      </c>
      <c r="D18" s="227">
        <v>13882</v>
      </c>
      <c r="E18" s="229">
        <v>13.07901099968233</v>
      </c>
      <c r="F18" s="227">
        <v>6786</v>
      </c>
      <c r="G18" s="229">
        <v>6.3931675826528398</v>
      </c>
      <c r="H18" s="227">
        <v>30590</v>
      </c>
      <c r="I18" s="229">
        <v>28.821105364591144</v>
      </c>
      <c r="J18" s="227">
        <v>54881</v>
      </c>
      <c r="K18" s="229">
        <v>51.706716053073684</v>
      </c>
      <c r="L18" s="227">
        <v>17776</v>
      </c>
      <c r="M18" s="229">
        <v>16.747666842471968</v>
      </c>
      <c r="N18" s="227">
        <v>757</v>
      </c>
      <c r="O18" s="229">
        <v>0.71314631755695002</v>
      </c>
      <c r="P18" s="227">
        <v>36348</v>
      </c>
      <c r="Q18" s="232">
        <v>34.245902893044764</v>
      </c>
      <c r="R18" s="101"/>
    </row>
    <row r="19" spans="1:18" s="1" customFormat="1" ht="17.100000000000001" customHeight="1">
      <c r="A19" s="42" t="s">
        <v>118</v>
      </c>
      <c r="B19" s="240">
        <v>102395</v>
      </c>
      <c r="C19" s="230">
        <v>100</v>
      </c>
      <c r="D19" s="227">
        <v>13489</v>
      </c>
      <c r="E19" s="229">
        <v>13.173435413718934</v>
      </c>
      <c r="F19" s="227">
        <v>6386</v>
      </c>
      <c r="G19" s="229">
        <v>6.2362024674613403</v>
      </c>
      <c r="H19" s="227">
        <v>29183</v>
      </c>
      <c r="I19" s="229">
        <v>28.500410957084672</v>
      </c>
      <c r="J19" s="227">
        <v>53338</v>
      </c>
      <c r="K19" s="229">
        <v>52.089951161735051</v>
      </c>
      <c r="L19" s="227">
        <v>14977</v>
      </c>
      <c r="M19" s="229">
        <v>14.626917767174842</v>
      </c>
      <c r="N19" s="227">
        <v>656</v>
      </c>
      <c r="O19" s="229">
        <v>0.64038989358086595</v>
      </c>
      <c r="P19" s="227">
        <v>37705</v>
      </c>
      <c r="Q19" s="232">
        <v>36.822643500979346</v>
      </c>
      <c r="R19" s="101"/>
    </row>
    <row r="20" spans="1:18" s="1" customFormat="1" ht="17.100000000000001" customHeight="1">
      <c r="A20" s="42" t="s">
        <v>119</v>
      </c>
      <c r="B20" s="240">
        <v>110481</v>
      </c>
      <c r="C20" s="230">
        <v>100</v>
      </c>
      <c r="D20" s="227">
        <v>13985</v>
      </c>
      <c r="E20" s="229">
        <v>12.658618420321377</v>
      </c>
      <c r="F20" s="227">
        <v>6683</v>
      </c>
      <c r="G20" s="229">
        <v>6.0490693800686071</v>
      </c>
      <c r="H20" s="227">
        <v>31416</v>
      </c>
      <c r="I20" s="229">
        <v>28.43571974317144</v>
      </c>
      <c r="J20" s="227">
        <v>58396</v>
      </c>
      <c r="K20" s="229">
        <v>52.856592456438577</v>
      </c>
      <c r="L20" s="227">
        <v>18589</v>
      </c>
      <c r="M20" s="229">
        <v>16.825311185096584</v>
      </c>
      <c r="N20" s="227">
        <v>730</v>
      </c>
      <c r="O20" s="229">
        <v>0.6611697834807988</v>
      </c>
      <c r="P20" s="227">
        <v>39077</v>
      </c>
      <c r="Q20" s="232">
        <v>35.370111487861195</v>
      </c>
      <c r="R20" s="101"/>
    </row>
    <row r="21" spans="1:18" s="1" customFormat="1" ht="17.100000000000001" customHeight="1">
      <c r="A21" s="42" t="s">
        <v>120</v>
      </c>
      <c r="B21" s="240">
        <v>119744</v>
      </c>
      <c r="C21" s="230">
        <v>100</v>
      </c>
      <c r="D21" s="227">
        <v>16845</v>
      </c>
      <c r="E21" s="229">
        <v>14.067166121679564</v>
      </c>
      <c r="F21" s="227">
        <v>7604</v>
      </c>
      <c r="G21" s="229">
        <v>6.3503611926892312</v>
      </c>
      <c r="H21" s="227">
        <v>34900</v>
      </c>
      <c r="I21" s="229">
        <v>29.145297141025335</v>
      </c>
      <c r="J21" s="227">
        <v>60396</v>
      </c>
      <c r="K21" s="229">
        <v>50.437175544605871</v>
      </c>
      <c r="L21" s="227">
        <v>19407</v>
      </c>
      <c r="M21" s="229">
        <v>16.207213618626344</v>
      </c>
      <c r="N21" s="227">
        <v>627</v>
      </c>
      <c r="O21" s="229">
        <v>0.5233334300395448</v>
      </c>
      <c r="P21" s="227">
        <v>40362</v>
      </c>
      <c r="Q21" s="232">
        <v>33.706628495939981</v>
      </c>
      <c r="R21" s="101"/>
    </row>
    <row r="22" spans="1:18" s="1" customFormat="1" ht="17.100000000000001" customHeight="1">
      <c r="A22" s="42" t="s">
        <v>121</v>
      </c>
      <c r="B22" s="240">
        <v>134142</v>
      </c>
      <c r="C22" s="230">
        <v>100</v>
      </c>
      <c r="D22" s="227">
        <v>21045</v>
      </c>
      <c r="E22" s="229">
        <v>15.688689878000863</v>
      </c>
      <c r="F22" s="227">
        <v>7580</v>
      </c>
      <c r="G22" s="229">
        <v>5.6503931796796216</v>
      </c>
      <c r="H22" s="227">
        <v>39276</v>
      </c>
      <c r="I22" s="229">
        <v>29.279103208438656</v>
      </c>
      <c r="J22" s="227">
        <v>66242</v>
      </c>
      <c r="K22" s="229">
        <v>49.381813733880861</v>
      </c>
      <c r="L22" s="227">
        <v>23839</v>
      </c>
      <c r="M22" s="229">
        <v>17.771481325391882</v>
      </c>
      <c r="N22" s="227">
        <v>598</v>
      </c>
      <c r="O22" s="229">
        <v>0.44595329163901282</v>
      </c>
      <c r="P22" s="227">
        <v>41804</v>
      </c>
      <c r="Q22" s="232">
        <v>31.164379116849965</v>
      </c>
      <c r="R22" s="101"/>
    </row>
    <row r="23" spans="1:18" s="1" customFormat="1" ht="17.100000000000001" customHeight="1">
      <c r="A23" s="42" t="s">
        <v>122</v>
      </c>
      <c r="B23" s="240">
        <v>126496</v>
      </c>
      <c r="C23" s="230">
        <v>100</v>
      </c>
      <c r="D23" s="227">
        <v>18090</v>
      </c>
      <c r="E23" s="229">
        <v>14.300859023480269</v>
      </c>
      <c r="F23" s="227">
        <v>7681</v>
      </c>
      <c r="G23" s="229">
        <v>6.072726112212699</v>
      </c>
      <c r="H23" s="227">
        <v>36606</v>
      </c>
      <c r="I23" s="229">
        <v>28.938646732968465</v>
      </c>
      <c r="J23" s="227">
        <v>64118</v>
      </c>
      <c r="K23" s="229">
        <v>50.687768131338565</v>
      </c>
      <c r="L23" s="227">
        <v>23169</v>
      </c>
      <c r="M23" s="229">
        <v>18.315888446121662</v>
      </c>
      <c r="N23" s="227">
        <v>710</v>
      </c>
      <c r="O23" s="229">
        <v>0.56092222836095074</v>
      </c>
      <c r="P23" s="227">
        <v>40239</v>
      </c>
      <c r="Q23" s="232">
        <v>31.810957456855952</v>
      </c>
      <c r="R23" s="101"/>
    </row>
    <row r="24" spans="1:18" s="1" customFormat="1" ht="17.100000000000001" customHeight="1">
      <c r="A24" s="42" t="s">
        <v>123</v>
      </c>
      <c r="B24" s="240">
        <v>105647</v>
      </c>
      <c r="C24" s="230">
        <v>100</v>
      </c>
      <c r="D24" s="227">
        <v>14020</v>
      </c>
      <c r="E24" s="229">
        <v>13.271036448393394</v>
      </c>
      <c r="F24" s="227">
        <v>6419</v>
      </c>
      <c r="G24" s="229">
        <v>6.0757030752293089</v>
      </c>
      <c r="H24" s="227">
        <v>30626</v>
      </c>
      <c r="I24" s="229">
        <v>28.988674890732362</v>
      </c>
      <c r="J24" s="227">
        <v>54582</v>
      </c>
      <c r="K24" s="229">
        <v>51.664585585644936</v>
      </c>
      <c r="L24" s="227">
        <v>17216</v>
      </c>
      <c r="M24" s="229">
        <v>16.296181048786082</v>
      </c>
      <c r="N24" s="227">
        <v>691</v>
      </c>
      <c r="O24" s="229">
        <v>0.65434597793088634</v>
      </c>
      <c r="P24" s="227">
        <v>36674</v>
      </c>
      <c r="Q24" s="232">
        <v>34.714058558927967</v>
      </c>
      <c r="R24" s="101"/>
    </row>
    <row r="25" spans="1:18" s="1" customFormat="1" ht="17.100000000000001" customHeight="1">
      <c r="A25" s="42" t="s">
        <v>124</v>
      </c>
      <c r="B25" s="240">
        <v>106707</v>
      </c>
      <c r="C25" s="230">
        <v>100</v>
      </c>
      <c r="D25" s="227">
        <v>13919</v>
      </c>
      <c r="E25" s="229">
        <v>13.044393036823715</v>
      </c>
      <c r="F25" s="227">
        <v>6739</v>
      </c>
      <c r="G25" s="229">
        <v>6.3150860229010171</v>
      </c>
      <c r="H25" s="227">
        <v>31599</v>
      </c>
      <c r="I25" s="229">
        <v>29.612407052767363</v>
      </c>
      <c r="J25" s="227">
        <v>54451</v>
      </c>
      <c r="K25" s="229">
        <v>51.028113887507899</v>
      </c>
      <c r="L25" s="227">
        <v>21381</v>
      </c>
      <c r="M25" s="229">
        <v>20.037250584661464</v>
      </c>
      <c r="N25" s="227">
        <v>790</v>
      </c>
      <c r="O25" s="229">
        <v>0.7407795454939482</v>
      </c>
      <c r="P25" s="227">
        <v>32279</v>
      </c>
      <c r="Q25" s="232">
        <v>30.250083757352492</v>
      </c>
      <c r="R25" s="101"/>
    </row>
    <row r="26" spans="1:18" s="1" customFormat="1" ht="17.100000000000001" customHeight="1">
      <c r="A26" s="45" t="s">
        <v>125</v>
      </c>
      <c r="B26" s="241">
        <v>116017</v>
      </c>
      <c r="C26" s="235">
        <v>100</v>
      </c>
      <c r="D26" s="236">
        <v>15059</v>
      </c>
      <c r="E26" s="237">
        <v>12.979676922695679</v>
      </c>
      <c r="F26" s="231">
        <v>8493</v>
      </c>
      <c r="G26" s="237">
        <v>7.3204261870822949</v>
      </c>
      <c r="H26" s="231">
        <v>34950</v>
      </c>
      <c r="I26" s="237">
        <v>30.125272454389819</v>
      </c>
      <c r="J26" s="231">
        <v>57515</v>
      </c>
      <c r="K26" s="237">
        <v>49.574624435832213</v>
      </c>
      <c r="L26" s="231">
        <v>20633</v>
      </c>
      <c r="M26" s="237">
        <v>17.784481385829896</v>
      </c>
      <c r="N26" s="231">
        <v>780</v>
      </c>
      <c r="O26" s="237">
        <v>0.67264638733290461</v>
      </c>
      <c r="P26" s="231">
        <v>36102</v>
      </c>
      <c r="Q26" s="238">
        <v>31.117496662669414</v>
      </c>
      <c r="R26" s="101"/>
    </row>
    <row r="27" spans="1:18" s="13" customFormat="1" ht="17.100000000000001" customHeight="1">
      <c r="A27" s="302" t="s">
        <v>127</v>
      </c>
      <c r="B27" s="302"/>
      <c r="C27" s="302"/>
      <c r="D27" s="302"/>
      <c r="E27" s="302"/>
      <c r="G27" s="33"/>
      <c r="H27" s="17"/>
      <c r="I27" s="51"/>
      <c r="K27" s="35"/>
      <c r="M27" s="35"/>
      <c r="O27" s="35"/>
      <c r="Q27" s="146" t="s">
        <v>186</v>
      </c>
    </row>
  </sheetData>
  <mergeCells count="16">
    <mergeCell ref="A2:I2"/>
    <mergeCell ref="A3:E3"/>
    <mergeCell ref="A4:A6"/>
    <mergeCell ref="B4:B6"/>
    <mergeCell ref="D4:D6"/>
    <mergeCell ref="F4:F6"/>
    <mergeCell ref="H4:H6"/>
    <mergeCell ref="C4:C5"/>
    <mergeCell ref="E4:E5"/>
    <mergeCell ref="G4:G5"/>
    <mergeCell ref="I4:I5"/>
    <mergeCell ref="A27:E27"/>
    <mergeCell ref="J4:K5"/>
    <mergeCell ref="L5:L6"/>
    <mergeCell ref="N5:N6"/>
    <mergeCell ref="P5:P6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93" firstPageNumber="86" pageOrder="overThenDown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4"/>
  <sheetViews>
    <sheetView view="pageBreakPreview" topLeftCell="A2" zoomScaleNormal="100" zoomScaleSheetLayoutView="100" workbookViewId="0">
      <selection activeCell="H16" sqref="H16:H17"/>
    </sheetView>
  </sheetViews>
  <sheetFormatPr defaultColWidth="8.88671875" defaultRowHeight="13.5"/>
  <cols>
    <col min="1" max="1" width="8.77734375" style="3" customWidth="1"/>
    <col min="2" max="9" width="11.77734375" style="3" customWidth="1"/>
    <col min="10" max="16384" width="8.88671875" style="3"/>
  </cols>
  <sheetData>
    <row r="1" spans="1:17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17" s="12" customFormat="1" ht="24.95" customHeight="1">
      <c r="A2" s="308" t="s">
        <v>200</v>
      </c>
      <c r="B2" s="308"/>
      <c r="C2" s="308"/>
      <c r="D2" s="308"/>
      <c r="E2" s="308"/>
      <c r="F2" s="308"/>
      <c r="G2" s="308"/>
      <c r="H2" s="308"/>
      <c r="I2" s="308"/>
      <c r="J2" s="11"/>
    </row>
    <row r="3" spans="1:17" s="2" customFormat="1" ht="15" customHeight="1">
      <c r="A3" s="348" t="s">
        <v>108</v>
      </c>
      <c r="B3" s="348"/>
      <c r="C3" s="348"/>
      <c r="D3" s="348"/>
      <c r="F3" s="24"/>
      <c r="G3" s="24"/>
      <c r="H3" s="24"/>
      <c r="I3" s="20" t="s">
        <v>24</v>
      </c>
      <c r="J3" s="6"/>
    </row>
    <row r="4" spans="1:17" s="5" customFormat="1" ht="35.1" customHeight="1">
      <c r="A4" s="349" t="s">
        <v>176</v>
      </c>
      <c r="B4" s="353" t="s">
        <v>109</v>
      </c>
      <c r="C4" s="351" t="s">
        <v>39</v>
      </c>
      <c r="D4" s="355" t="s">
        <v>40</v>
      </c>
      <c r="E4" s="351" t="s">
        <v>110</v>
      </c>
      <c r="F4" s="353"/>
      <c r="G4" s="353"/>
      <c r="H4" s="353"/>
      <c r="I4" s="355" t="s">
        <v>41</v>
      </c>
    </row>
    <row r="5" spans="1:17" s="5" customFormat="1" ht="35.1" customHeight="1" thickBot="1">
      <c r="A5" s="350"/>
      <c r="B5" s="354"/>
      <c r="C5" s="352"/>
      <c r="D5" s="356"/>
      <c r="E5" s="113" t="s">
        <v>14</v>
      </c>
      <c r="F5" s="114" t="s">
        <v>42</v>
      </c>
      <c r="G5" s="114" t="s">
        <v>15</v>
      </c>
      <c r="H5" s="115" t="s">
        <v>16</v>
      </c>
      <c r="I5" s="356"/>
    </row>
    <row r="6" spans="1:17" s="110" customFormat="1" ht="17.100000000000001" hidden="1" customHeight="1" thickTop="1">
      <c r="A6" s="96">
        <v>2016</v>
      </c>
      <c r="B6" s="87">
        <v>106760</v>
      </c>
      <c r="C6" s="87">
        <f>B6-D6</f>
        <v>33981</v>
      </c>
      <c r="D6" s="87">
        <v>72779</v>
      </c>
      <c r="E6" s="30">
        <v>72779</v>
      </c>
      <c r="F6" s="30">
        <v>0</v>
      </c>
      <c r="G6" s="30">
        <v>43415</v>
      </c>
      <c r="H6" s="87">
        <v>29364</v>
      </c>
      <c r="I6" s="79">
        <f>D6/B6*100</f>
        <v>68.170663169726481</v>
      </c>
    </row>
    <row r="7" spans="1:17" s="110" customFormat="1" ht="17.100000000000001" hidden="1" customHeight="1">
      <c r="A7" s="96">
        <v>2017</v>
      </c>
      <c r="B7" s="62">
        <v>112674</v>
      </c>
      <c r="C7" s="62">
        <f t="shared" ref="C7:C12" si="0">B7-D7</f>
        <v>31384</v>
      </c>
      <c r="D7" s="62">
        <v>81290</v>
      </c>
      <c r="E7" s="30">
        <v>81290</v>
      </c>
      <c r="F7" s="30">
        <v>0</v>
      </c>
      <c r="G7" s="30">
        <v>4166</v>
      </c>
      <c r="H7" s="62">
        <v>77124</v>
      </c>
      <c r="I7" s="79">
        <f t="shared" ref="I7:I12" si="1">D7/B7*100</f>
        <v>72.14619166799794</v>
      </c>
    </row>
    <row r="8" spans="1:17" s="110" customFormat="1" ht="17.100000000000001" hidden="1" customHeight="1" thickTop="1">
      <c r="A8" s="96">
        <v>2018</v>
      </c>
      <c r="B8" s="71">
        <v>116640</v>
      </c>
      <c r="C8" s="62">
        <f t="shared" si="0"/>
        <v>26361</v>
      </c>
      <c r="D8" s="62">
        <v>90279</v>
      </c>
      <c r="E8" s="30">
        <v>90279</v>
      </c>
      <c r="F8" s="30">
        <v>0</v>
      </c>
      <c r="G8" s="30">
        <v>4166</v>
      </c>
      <c r="H8" s="62">
        <v>86113</v>
      </c>
      <c r="I8" s="79">
        <f t="shared" si="1"/>
        <v>77.399691358024697</v>
      </c>
    </row>
    <row r="9" spans="1:17" s="110" customFormat="1" ht="17.100000000000001" customHeight="1" thickTop="1">
      <c r="A9" s="96">
        <v>2019</v>
      </c>
      <c r="B9" s="71">
        <v>117445</v>
      </c>
      <c r="C9" s="62">
        <f t="shared" si="0"/>
        <v>25052</v>
      </c>
      <c r="D9" s="62">
        <v>92393</v>
      </c>
      <c r="E9" s="30">
        <v>92393</v>
      </c>
      <c r="F9" s="30">
        <v>0</v>
      </c>
      <c r="G9" s="30">
        <v>4166</v>
      </c>
      <c r="H9" s="62">
        <v>88227</v>
      </c>
      <c r="I9" s="79">
        <f t="shared" si="1"/>
        <v>78.669164289667506</v>
      </c>
    </row>
    <row r="10" spans="1:17" s="110" customFormat="1" ht="17.100000000000001" customHeight="1">
      <c r="A10" s="96">
        <v>2020</v>
      </c>
      <c r="B10" s="71">
        <v>118251</v>
      </c>
      <c r="C10" s="62">
        <f t="shared" si="0"/>
        <v>24516</v>
      </c>
      <c r="D10" s="62">
        <v>93735</v>
      </c>
      <c r="E10" s="30">
        <v>93735</v>
      </c>
      <c r="F10" s="30">
        <v>0</v>
      </c>
      <c r="G10" s="30">
        <v>4166</v>
      </c>
      <c r="H10" s="62">
        <v>89569</v>
      </c>
      <c r="I10" s="79">
        <f t="shared" si="1"/>
        <v>79.267828601872296</v>
      </c>
    </row>
    <row r="11" spans="1:17" s="110" customFormat="1" ht="17.100000000000001" customHeight="1">
      <c r="A11" s="96">
        <v>2021</v>
      </c>
      <c r="B11" s="71">
        <v>116726</v>
      </c>
      <c r="C11" s="62">
        <f t="shared" si="0"/>
        <v>22972</v>
      </c>
      <c r="D11" s="62">
        <v>93754</v>
      </c>
      <c r="E11" s="30">
        <v>93754</v>
      </c>
      <c r="F11" s="30">
        <v>0</v>
      </c>
      <c r="G11" s="30">
        <v>4166</v>
      </c>
      <c r="H11" s="62">
        <v>89588</v>
      </c>
      <c r="I11" s="79">
        <f t="shared" si="1"/>
        <v>80.319723112245768</v>
      </c>
    </row>
    <row r="12" spans="1:17" s="28" customFormat="1" ht="17.100000000000001" customHeight="1">
      <c r="A12" s="96">
        <v>2022</v>
      </c>
      <c r="B12" s="71">
        <v>116456</v>
      </c>
      <c r="C12" s="62">
        <f t="shared" si="0"/>
        <v>22720</v>
      </c>
      <c r="D12" s="62">
        <v>93736</v>
      </c>
      <c r="E12" s="30">
        <f>F12+G12+H12</f>
        <v>93736</v>
      </c>
      <c r="F12" s="30">
        <v>0</v>
      </c>
      <c r="G12" s="30">
        <v>4166</v>
      </c>
      <c r="H12" s="62">
        <v>89570</v>
      </c>
      <c r="I12" s="79">
        <f t="shared" si="1"/>
        <v>80.490485676993885</v>
      </c>
    </row>
    <row r="13" spans="1:17" s="29" customFormat="1" ht="17.100000000000001" customHeight="1">
      <c r="A13" s="97">
        <v>2023</v>
      </c>
      <c r="B13" s="270">
        <v>121298</v>
      </c>
      <c r="C13" s="271">
        <v>19480</v>
      </c>
      <c r="D13" s="271">
        <v>101818</v>
      </c>
      <c r="E13" s="272">
        <v>101818</v>
      </c>
      <c r="F13" s="272">
        <v>0</v>
      </c>
      <c r="G13" s="272">
        <v>4166</v>
      </c>
      <c r="H13" s="271">
        <v>97652</v>
      </c>
      <c r="I13" s="273">
        <v>83.940378242015541</v>
      </c>
    </row>
    <row r="14" spans="1:17" s="110" customFormat="1" ht="17.100000000000001" customHeight="1">
      <c r="A14" s="96" t="s">
        <v>175</v>
      </c>
      <c r="B14" s="263">
        <v>12212</v>
      </c>
      <c r="C14" s="262">
        <v>1939</v>
      </c>
      <c r="D14" s="262">
        <v>10273</v>
      </c>
      <c r="E14" s="268">
        <v>10273</v>
      </c>
      <c r="F14" s="140" t="s">
        <v>220</v>
      </c>
      <c r="G14" s="140" t="s">
        <v>220</v>
      </c>
      <c r="H14" s="144" t="s">
        <v>220</v>
      </c>
      <c r="I14" s="266">
        <v>84.122174909924667</v>
      </c>
    </row>
    <row r="15" spans="1:17" s="110" customFormat="1" ht="17.100000000000001" customHeight="1">
      <c r="A15" s="96" t="s">
        <v>155</v>
      </c>
      <c r="B15" s="263">
        <v>2499</v>
      </c>
      <c r="C15" s="262">
        <v>1416</v>
      </c>
      <c r="D15" s="262">
        <v>1083</v>
      </c>
      <c r="E15" s="268">
        <v>1083</v>
      </c>
      <c r="F15" s="140" t="s">
        <v>220</v>
      </c>
      <c r="G15" s="140" t="s">
        <v>220</v>
      </c>
      <c r="H15" s="144" t="s">
        <v>220</v>
      </c>
      <c r="I15" s="266">
        <v>43.337334933973587</v>
      </c>
    </row>
    <row r="16" spans="1:17" s="110" customFormat="1" ht="17.100000000000001" customHeight="1">
      <c r="A16" s="96" t="s">
        <v>156</v>
      </c>
      <c r="B16" s="263">
        <v>2786</v>
      </c>
      <c r="C16" s="262">
        <v>1582</v>
      </c>
      <c r="D16" s="262">
        <v>1204</v>
      </c>
      <c r="E16" s="268">
        <v>1204</v>
      </c>
      <c r="F16" s="140" t="s">
        <v>220</v>
      </c>
      <c r="G16" s="140" t="s">
        <v>220</v>
      </c>
      <c r="H16" s="144" t="s">
        <v>220</v>
      </c>
      <c r="I16" s="266">
        <v>43.21608040201005</v>
      </c>
    </row>
    <row r="17" spans="1:9" s="110" customFormat="1" ht="17.100000000000001" customHeight="1">
      <c r="A17" s="96" t="s">
        <v>157</v>
      </c>
      <c r="B17" s="263">
        <v>1338</v>
      </c>
      <c r="C17" s="262">
        <v>765</v>
      </c>
      <c r="D17" s="262">
        <v>573</v>
      </c>
      <c r="E17" s="268">
        <v>573</v>
      </c>
      <c r="F17" s="140" t="s">
        <v>220</v>
      </c>
      <c r="G17" s="140" t="s">
        <v>220</v>
      </c>
      <c r="H17" s="144" t="s">
        <v>220</v>
      </c>
      <c r="I17" s="266">
        <v>42.825112107623319</v>
      </c>
    </row>
    <row r="18" spans="1:9" s="110" customFormat="1" ht="17.100000000000001" customHeight="1">
      <c r="A18" s="96" t="s">
        <v>158</v>
      </c>
      <c r="B18" s="263">
        <v>2245</v>
      </c>
      <c r="C18" s="262">
        <v>677</v>
      </c>
      <c r="D18" s="262">
        <v>1568</v>
      </c>
      <c r="E18" s="268">
        <v>1568</v>
      </c>
      <c r="F18" s="140" t="s">
        <v>220</v>
      </c>
      <c r="G18" s="140" t="s">
        <v>220</v>
      </c>
      <c r="H18" s="144" t="s">
        <v>220</v>
      </c>
      <c r="I18" s="266">
        <v>69.844097995545667</v>
      </c>
    </row>
    <row r="19" spans="1:9" s="110" customFormat="1" ht="17.100000000000001" customHeight="1">
      <c r="A19" s="96" t="s">
        <v>159</v>
      </c>
      <c r="B19" s="263">
        <v>2380</v>
      </c>
      <c r="C19" s="262">
        <v>1658</v>
      </c>
      <c r="D19" s="262">
        <v>722</v>
      </c>
      <c r="E19" s="268">
        <v>722</v>
      </c>
      <c r="F19" s="140" t="s">
        <v>220</v>
      </c>
      <c r="G19" s="140" t="s">
        <v>220</v>
      </c>
      <c r="H19" s="144" t="s">
        <v>220</v>
      </c>
      <c r="I19" s="266">
        <v>30.336134453781511</v>
      </c>
    </row>
    <row r="20" spans="1:9" s="110" customFormat="1" ht="17.100000000000001" customHeight="1">
      <c r="A20" s="96" t="s">
        <v>160</v>
      </c>
      <c r="B20" s="263">
        <v>3501</v>
      </c>
      <c r="C20" s="262">
        <v>821</v>
      </c>
      <c r="D20" s="262">
        <v>2680</v>
      </c>
      <c r="E20" s="268">
        <v>2680</v>
      </c>
      <c r="F20" s="140" t="s">
        <v>220</v>
      </c>
      <c r="G20" s="140" t="s">
        <v>220</v>
      </c>
      <c r="H20" s="144" t="s">
        <v>220</v>
      </c>
      <c r="I20" s="266">
        <v>76.54955726935161</v>
      </c>
    </row>
    <row r="21" spans="1:9" s="110" customFormat="1" ht="17.100000000000001" customHeight="1">
      <c r="A21" s="96" t="s">
        <v>161</v>
      </c>
      <c r="B21" s="263">
        <v>1877</v>
      </c>
      <c r="C21" s="262">
        <v>938</v>
      </c>
      <c r="D21" s="262">
        <v>939</v>
      </c>
      <c r="E21" s="268">
        <v>939</v>
      </c>
      <c r="F21" s="140" t="s">
        <v>220</v>
      </c>
      <c r="G21" s="140" t="s">
        <v>220</v>
      </c>
      <c r="H21" s="144" t="s">
        <v>220</v>
      </c>
      <c r="I21" s="266">
        <v>50.026638252530631</v>
      </c>
    </row>
    <row r="22" spans="1:9" s="110" customFormat="1" ht="17.100000000000001" customHeight="1">
      <c r="A22" s="96" t="s">
        <v>162</v>
      </c>
      <c r="B22" s="263">
        <v>4452</v>
      </c>
      <c r="C22" s="262">
        <v>2318</v>
      </c>
      <c r="D22" s="262">
        <v>2134</v>
      </c>
      <c r="E22" s="268">
        <v>2134</v>
      </c>
      <c r="F22" s="140" t="s">
        <v>220</v>
      </c>
      <c r="G22" s="140" t="s">
        <v>220</v>
      </c>
      <c r="H22" s="144" t="s">
        <v>220</v>
      </c>
      <c r="I22" s="266">
        <v>47.933513027852648</v>
      </c>
    </row>
    <row r="23" spans="1:9" s="110" customFormat="1" ht="17.100000000000001" customHeight="1">
      <c r="A23" s="96" t="s">
        <v>163</v>
      </c>
      <c r="B23" s="263">
        <v>6977</v>
      </c>
      <c r="C23" s="262">
        <v>961</v>
      </c>
      <c r="D23" s="262">
        <v>6016</v>
      </c>
      <c r="E23" s="268">
        <v>6016</v>
      </c>
      <c r="F23" s="140" t="s">
        <v>220</v>
      </c>
      <c r="G23" s="140" t="s">
        <v>220</v>
      </c>
      <c r="H23" s="144" t="s">
        <v>220</v>
      </c>
      <c r="I23" s="266">
        <v>86.226171707037409</v>
      </c>
    </row>
    <row r="24" spans="1:9" s="110" customFormat="1" ht="17.100000000000001" customHeight="1">
      <c r="A24" s="96" t="s">
        <v>164</v>
      </c>
      <c r="B24" s="263">
        <v>3258</v>
      </c>
      <c r="C24" s="262">
        <v>431</v>
      </c>
      <c r="D24" s="262">
        <v>2827</v>
      </c>
      <c r="E24" s="268">
        <v>2827</v>
      </c>
      <c r="F24" s="140" t="s">
        <v>220</v>
      </c>
      <c r="G24" s="140" t="s">
        <v>220</v>
      </c>
      <c r="H24" s="144" t="s">
        <v>220</v>
      </c>
      <c r="I24" s="266">
        <v>86.771025168815214</v>
      </c>
    </row>
    <row r="25" spans="1:9" s="110" customFormat="1" ht="17.100000000000001" customHeight="1">
      <c r="A25" s="96" t="s">
        <v>165</v>
      </c>
      <c r="B25" s="263">
        <v>1837</v>
      </c>
      <c r="C25" s="262">
        <v>942</v>
      </c>
      <c r="D25" s="262">
        <v>895</v>
      </c>
      <c r="E25" s="268">
        <v>895</v>
      </c>
      <c r="F25" s="140" t="s">
        <v>220</v>
      </c>
      <c r="G25" s="140" t="s">
        <v>220</v>
      </c>
      <c r="H25" s="144" t="s">
        <v>220</v>
      </c>
      <c r="I25" s="266">
        <v>48.720740337506804</v>
      </c>
    </row>
    <row r="26" spans="1:9" s="110" customFormat="1" ht="17.100000000000001" customHeight="1">
      <c r="A26" s="96" t="s">
        <v>166</v>
      </c>
      <c r="B26" s="263">
        <v>4059</v>
      </c>
      <c r="C26" s="262">
        <v>3153</v>
      </c>
      <c r="D26" s="262">
        <v>906</v>
      </c>
      <c r="E26" s="268">
        <v>906</v>
      </c>
      <c r="F26" s="140" t="s">
        <v>220</v>
      </c>
      <c r="G26" s="140" t="s">
        <v>220</v>
      </c>
      <c r="H26" s="144" t="s">
        <v>220</v>
      </c>
      <c r="I26" s="266">
        <v>22.320768662232076</v>
      </c>
    </row>
    <row r="27" spans="1:9" s="110" customFormat="1" ht="17.100000000000001" customHeight="1">
      <c r="A27" s="96" t="s">
        <v>167</v>
      </c>
      <c r="B27" s="263">
        <v>8166</v>
      </c>
      <c r="C27" s="262">
        <v>0</v>
      </c>
      <c r="D27" s="262">
        <v>8166</v>
      </c>
      <c r="E27" s="268">
        <v>8166</v>
      </c>
      <c r="F27" s="140" t="s">
        <v>220</v>
      </c>
      <c r="G27" s="140" t="s">
        <v>220</v>
      </c>
      <c r="H27" s="144" t="s">
        <v>220</v>
      </c>
      <c r="I27" s="266">
        <v>100</v>
      </c>
    </row>
    <row r="28" spans="1:9" s="110" customFormat="1" ht="17.100000000000001" customHeight="1">
      <c r="A28" s="96" t="s">
        <v>168</v>
      </c>
      <c r="B28" s="263">
        <v>2685</v>
      </c>
      <c r="C28" s="262">
        <v>170</v>
      </c>
      <c r="D28" s="262">
        <v>2515</v>
      </c>
      <c r="E28" s="268">
        <v>2515</v>
      </c>
      <c r="F28" s="140" t="s">
        <v>220</v>
      </c>
      <c r="G28" s="140" t="s">
        <v>220</v>
      </c>
      <c r="H28" s="144" t="s">
        <v>220</v>
      </c>
      <c r="I28" s="266">
        <v>93.668528864059581</v>
      </c>
    </row>
    <row r="29" spans="1:9" s="110" customFormat="1" ht="17.100000000000001" customHeight="1">
      <c r="A29" s="96" t="s">
        <v>169</v>
      </c>
      <c r="B29" s="263">
        <v>4695</v>
      </c>
      <c r="C29" s="262">
        <v>452</v>
      </c>
      <c r="D29" s="262">
        <v>4243</v>
      </c>
      <c r="E29" s="268">
        <v>4243</v>
      </c>
      <c r="F29" s="140" t="s">
        <v>220</v>
      </c>
      <c r="G29" s="140" t="s">
        <v>220</v>
      </c>
      <c r="H29" s="144" t="s">
        <v>220</v>
      </c>
      <c r="I29" s="266">
        <v>90.372736954206601</v>
      </c>
    </row>
    <row r="30" spans="1:9" s="110" customFormat="1" ht="17.100000000000001" customHeight="1">
      <c r="A30" s="96" t="s">
        <v>170</v>
      </c>
      <c r="B30" s="263">
        <v>8707</v>
      </c>
      <c r="C30" s="262">
        <v>0</v>
      </c>
      <c r="D30" s="262">
        <v>8707</v>
      </c>
      <c r="E30" s="268">
        <v>8707</v>
      </c>
      <c r="F30" s="140" t="s">
        <v>220</v>
      </c>
      <c r="G30" s="140" t="s">
        <v>220</v>
      </c>
      <c r="H30" s="144" t="s">
        <v>220</v>
      </c>
      <c r="I30" s="266">
        <v>100</v>
      </c>
    </row>
    <row r="31" spans="1:9" s="110" customFormat="1" ht="17.100000000000001" customHeight="1">
      <c r="A31" s="96" t="s">
        <v>171</v>
      </c>
      <c r="B31" s="263">
        <v>2986</v>
      </c>
      <c r="C31" s="262">
        <v>830</v>
      </c>
      <c r="D31" s="262">
        <v>2156</v>
      </c>
      <c r="E31" s="268">
        <v>2156</v>
      </c>
      <c r="F31" s="140" t="s">
        <v>220</v>
      </c>
      <c r="G31" s="140" t="s">
        <v>220</v>
      </c>
      <c r="H31" s="144" t="s">
        <v>220</v>
      </c>
      <c r="I31" s="266">
        <v>72.20361687876759</v>
      </c>
    </row>
    <row r="32" spans="1:9" s="110" customFormat="1" ht="17.100000000000001" customHeight="1">
      <c r="A32" s="96" t="s">
        <v>172</v>
      </c>
      <c r="B32" s="263">
        <v>3403</v>
      </c>
      <c r="C32" s="262">
        <v>427</v>
      </c>
      <c r="D32" s="262">
        <v>2976</v>
      </c>
      <c r="E32" s="268">
        <v>2976</v>
      </c>
      <c r="F32" s="140" t="s">
        <v>220</v>
      </c>
      <c r="G32" s="140" t="s">
        <v>220</v>
      </c>
      <c r="H32" s="144" t="s">
        <v>220</v>
      </c>
      <c r="I32" s="266">
        <v>87.452248016456068</v>
      </c>
    </row>
    <row r="33" spans="1:9" s="110" customFormat="1" ht="17.100000000000001" customHeight="1">
      <c r="A33" s="98" t="s">
        <v>173</v>
      </c>
      <c r="B33" s="264">
        <v>41235</v>
      </c>
      <c r="C33" s="265">
        <v>0</v>
      </c>
      <c r="D33" s="265">
        <v>41235</v>
      </c>
      <c r="E33" s="269">
        <v>41235</v>
      </c>
      <c r="F33" s="296" t="s">
        <v>220</v>
      </c>
      <c r="G33" s="296" t="s">
        <v>220</v>
      </c>
      <c r="H33" s="297" t="s">
        <v>220</v>
      </c>
      <c r="I33" s="267">
        <v>100</v>
      </c>
    </row>
    <row r="34" spans="1:9" s="2" customFormat="1" ht="18" customHeight="1">
      <c r="A34" s="347" t="s">
        <v>188</v>
      </c>
      <c r="B34" s="347"/>
      <c r="C34" s="347"/>
      <c r="D34" s="347"/>
      <c r="E34" s="8"/>
      <c r="F34" s="111"/>
      <c r="G34" s="111"/>
      <c r="H34" s="111"/>
      <c r="I34" s="112" t="s">
        <v>153</v>
      </c>
    </row>
  </sheetData>
  <mergeCells count="9">
    <mergeCell ref="A34:D34"/>
    <mergeCell ref="A3:D3"/>
    <mergeCell ref="A2:I2"/>
    <mergeCell ref="A4:A5"/>
    <mergeCell ref="C4:C5"/>
    <mergeCell ref="B4:B5"/>
    <mergeCell ref="E4:H4"/>
    <mergeCell ref="D4:D5"/>
    <mergeCell ref="I4:I5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86" pageOrder="overThenDown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C9B1D-F301-4C8E-9B3C-879B3F838BF8}">
  <dimension ref="A1:Q14"/>
  <sheetViews>
    <sheetView view="pageBreakPreview" zoomScaleNormal="100" zoomScaleSheetLayoutView="100" workbookViewId="0">
      <selection activeCell="B11" sqref="B11"/>
    </sheetView>
  </sheetViews>
  <sheetFormatPr defaultColWidth="8.88671875" defaultRowHeight="13.5"/>
  <cols>
    <col min="1" max="1" width="8.77734375" style="7" customWidth="1"/>
    <col min="2" max="3" width="12.5546875" style="121" bestFit="1" customWidth="1"/>
    <col min="4" max="5" width="11.109375" style="121" bestFit="1" customWidth="1"/>
    <col min="6" max="6" width="10.21875" style="121" bestFit="1" customWidth="1"/>
    <col min="7" max="7" width="11.109375" style="121" bestFit="1" customWidth="1"/>
    <col min="8" max="8" width="8" style="121" customWidth="1"/>
    <col min="9" max="9" width="10.77734375" style="7" customWidth="1"/>
    <col min="10" max="10" width="10.77734375" style="121" customWidth="1"/>
    <col min="11" max="11" width="10.77734375" style="32" customWidth="1"/>
    <col min="12" max="12" width="13.77734375" style="7" customWidth="1"/>
    <col min="13" max="14" width="10.77734375" style="32" customWidth="1"/>
    <col min="15" max="16384" width="8.88671875" style="7"/>
  </cols>
  <sheetData>
    <row r="1" spans="1:17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17" s="12" customFormat="1" ht="24.95" customHeight="1">
      <c r="A2" s="308" t="s">
        <v>201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11"/>
    </row>
    <row r="3" spans="1:17" s="2" customFormat="1" ht="15" customHeight="1">
      <c r="A3" s="309" t="s">
        <v>217</v>
      </c>
      <c r="B3" s="309"/>
      <c r="C3" s="309"/>
      <c r="D3" s="309"/>
      <c r="E3" s="309"/>
      <c r="F3" s="309"/>
      <c r="G3" s="117"/>
      <c r="H3" s="118"/>
      <c r="I3" s="22"/>
      <c r="J3" s="118"/>
      <c r="K3" s="116"/>
      <c r="L3" s="22"/>
      <c r="M3" s="116"/>
      <c r="N3" s="38" t="s">
        <v>218</v>
      </c>
    </row>
    <row r="4" spans="1:17" ht="33.75" customHeight="1">
      <c r="A4" s="357" t="s">
        <v>107</v>
      </c>
      <c r="B4" s="359" t="s">
        <v>60</v>
      </c>
      <c r="C4" s="360"/>
      <c r="D4" s="360"/>
      <c r="E4" s="360"/>
      <c r="F4" s="360"/>
      <c r="G4" s="360"/>
      <c r="H4" s="360"/>
      <c r="I4" s="332" t="s">
        <v>61</v>
      </c>
      <c r="J4" s="361"/>
      <c r="K4" s="361"/>
      <c r="L4" s="361"/>
      <c r="M4" s="361"/>
      <c r="N4" s="322"/>
    </row>
    <row r="5" spans="1:17" s="26" customFormat="1" ht="84.75" customHeight="1" thickBot="1">
      <c r="A5" s="358"/>
      <c r="B5" s="126"/>
      <c r="C5" s="122" t="s">
        <v>100</v>
      </c>
      <c r="D5" s="123" t="s">
        <v>48</v>
      </c>
      <c r="E5" s="123" t="s">
        <v>49</v>
      </c>
      <c r="F5" s="122" t="s">
        <v>50</v>
      </c>
      <c r="G5" s="123" t="s">
        <v>51</v>
      </c>
      <c r="H5" s="122" t="s">
        <v>17</v>
      </c>
      <c r="I5" s="124" t="s">
        <v>54</v>
      </c>
      <c r="J5" s="122" t="s">
        <v>215</v>
      </c>
      <c r="K5" s="125" t="s">
        <v>216</v>
      </c>
      <c r="L5" s="124" t="s">
        <v>52</v>
      </c>
      <c r="M5" s="125" t="s">
        <v>53</v>
      </c>
      <c r="N5" s="167" t="s">
        <v>10</v>
      </c>
    </row>
    <row r="6" spans="1:17" s="26" customFormat="1" ht="17.100000000000001" hidden="1" customHeight="1" thickTop="1">
      <c r="A6" s="127">
        <v>2016</v>
      </c>
      <c r="B6" s="62">
        <f>SUM(C6:H6)</f>
        <v>1516</v>
      </c>
      <c r="C6" s="62">
        <v>563</v>
      </c>
      <c r="D6" s="62">
        <v>370</v>
      </c>
      <c r="E6" s="62">
        <v>444</v>
      </c>
      <c r="F6" s="62">
        <v>33</v>
      </c>
      <c r="G6" s="62">
        <v>106</v>
      </c>
      <c r="H6" s="128">
        <v>0</v>
      </c>
      <c r="I6" s="87">
        <v>5287000</v>
      </c>
      <c r="J6" s="87">
        <v>1516</v>
      </c>
      <c r="K6" s="87">
        <f>J6/I6*1000000</f>
        <v>286.74106298467939</v>
      </c>
      <c r="L6" s="87">
        <v>15624000000</v>
      </c>
      <c r="M6" s="87">
        <f>L6/I6</f>
        <v>2955.1730660109702</v>
      </c>
      <c r="N6" s="43">
        <f>K6/M6*100</f>
        <v>9.7030209933435732</v>
      </c>
    </row>
    <row r="7" spans="1:17" s="26" customFormat="1" ht="17.100000000000001" hidden="1" customHeight="1">
      <c r="A7" s="127">
        <v>2017</v>
      </c>
      <c r="B7" s="62">
        <f t="shared" ref="B7" si="0">SUM(C7:H7)</f>
        <v>1913</v>
      </c>
      <c r="C7" s="62">
        <v>760</v>
      </c>
      <c r="D7" s="62">
        <v>423</v>
      </c>
      <c r="E7" s="62">
        <v>568</v>
      </c>
      <c r="F7" s="62">
        <v>50</v>
      </c>
      <c r="G7" s="62">
        <v>112</v>
      </c>
      <c r="H7" s="79">
        <v>0</v>
      </c>
      <c r="I7" s="62">
        <v>6805000</v>
      </c>
      <c r="J7" s="62">
        <v>1913</v>
      </c>
      <c r="K7" s="62">
        <f t="shared" ref="K7" si="1">J7/I7*1000000</f>
        <v>281.11682586333575</v>
      </c>
      <c r="L7" s="62">
        <v>19714000000</v>
      </c>
      <c r="M7" s="62">
        <f>L7/I7</f>
        <v>2896.9875091844233</v>
      </c>
      <c r="N7" s="43">
        <f>K7/M7*100</f>
        <v>9.7037638226640954</v>
      </c>
    </row>
    <row r="8" spans="1:17" s="26" customFormat="1" ht="17.100000000000001" hidden="1" customHeight="1" thickTop="1">
      <c r="A8" s="127">
        <v>2018</v>
      </c>
      <c r="B8" s="62">
        <f>SUM(C8:H8)</f>
        <v>2157000000</v>
      </c>
      <c r="C8" s="62">
        <v>871000000</v>
      </c>
      <c r="D8" s="62">
        <v>455000000</v>
      </c>
      <c r="E8" s="62">
        <v>653000000</v>
      </c>
      <c r="F8" s="62">
        <v>54000000</v>
      </c>
      <c r="G8" s="62">
        <v>124000000</v>
      </c>
      <c r="H8" s="79">
        <v>0</v>
      </c>
      <c r="I8" s="62">
        <v>8332000</v>
      </c>
      <c r="J8" s="62">
        <v>2157000000</v>
      </c>
      <c r="K8" s="62">
        <f>J8/I8</f>
        <v>258.88142102736435</v>
      </c>
      <c r="L8" s="62">
        <v>18713078000</v>
      </c>
      <c r="M8" s="62">
        <f t="shared" ref="M8:M11" si="2">L8/I8</f>
        <v>2245.9287085933747</v>
      </c>
      <c r="N8" s="43">
        <f t="shared" ref="N8:N11" si="3">K8/M8*100</f>
        <v>11.526698066453847</v>
      </c>
    </row>
    <row r="9" spans="1:17" s="26" customFormat="1" ht="17.100000000000001" customHeight="1" thickTop="1">
      <c r="A9" s="127">
        <v>2019</v>
      </c>
      <c r="B9" s="62">
        <f t="shared" ref="B9:B12" si="4">SUM(C9:H9)</f>
        <v>2386500000</v>
      </c>
      <c r="C9" s="62">
        <v>982100000</v>
      </c>
      <c r="D9" s="62">
        <v>499500000</v>
      </c>
      <c r="E9" s="62">
        <v>740300000</v>
      </c>
      <c r="F9" s="62">
        <v>37000000</v>
      </c>
      <c r="G9" s="62">
        <v>127600000</v>
      </c>
      <c r="H9" s="79">
        <v>0</v>
      </c>
      <c r="I9" s="62">
        <v>9193800</v>
      </c>
      <c r="J9" s="62">
        <v>2387000000</v>
      </c>
      <c r="K9" s="62">
        <f t="shared" ref="K9:K11" si="5">J9/I9</f>
        <v>259.63149078726968</v>
      </c>
      <c r="L9" s="62">
        <v>24554515333</v>
      </c>
      <c r="M9" s="62">
        <f t="shared" si="2"/>
        <v>2670.7689239487481</v>
      </c>
      <c r="N9" s="43">
        <f t="shared" si="3"/>
        <v>9.7212262902701045</v>
      </c>
    </row>
    <row r="10" spans="1:17" s="26" customFormat="1" ht="17.100000000000001" customHeight="1">
      <c r="A10" s="127">
        <v>2020</v>
      </c>
      <c r="B10" s="62">
        <f t="shared" si="4"/>
        <v>2186500000</v>
      </c>
      <c r="C10" s="62">
        <v>943600000</v>
      </c>
      <c r="D10" s="62">
        <v>438700000</v>
      </c>
      <c r="E10" s="62">
        <v>651600000</v>
      </c>
      <c r="F10" s="62">
        <v>33500000</v>
      </c>
      <c r="G10" s="62">
        <v>119100000</v>
      </c>
      <c r="H10" s="79">
        <v>0</v>
      </c>
      <c r="I10" s="62">
        <v>9118979</v>
      </c>
      <c r="J10" s="62">
        <v>2187000000</v>
      </c>
      <c r="K10" s="62">
        <f t="shared" si="5"/>
        <v>239.82948091008873</v>
      </c>
      <c r="L10" s="62">
        <v>30711000000</v>
      </c>
      <c r="M10" s="62">
        <f t="shared" si="2"/>
        <v>3367.8112429033995</v>
      </c>
      <c r="N10" s="43">
        <f t="shared" si="3"/>
        <v>7.1212269219497903</v>
      </c>
    </row>
    <row r="11" spans="1:17" s="26" customFormat="1" ht="17.100000000000001" customHeight="1">
      <c r="A11" s="127">
        <v>2021</v>
      </c>
      <c r="B11" s="62">
        <f t="shared" si="4"/>
        <v>2468400000</v>
      </c>
      <c r="C11" s="62">
        <v>1153400000</v>
      </c>
      <c r="D11" s="62">
        <v>397800000</v>
      </c>
      <c r="E11" s="62">
        <v>758900000</v>
      </c>
      <c r="F11" s="62">
        <v>29100000</v>
      </c>
      <c r="G11" s="62">
        <v>129200000</v>
      </c>
      <c r="H11" s="79">
        <v>0</v>
      </c>
      <c r="I11" s="62">
        <v>10035131</v>
      </c>
      <c r="J11" s="62">
        <v>2468416220</v>
      </c>
      <c r="K11" s="62">
        <f t="shared" si="5"/>
        <v>245.97747852021064</v>
      </c>
      <c r="L11" s="62">
        <v>30014117703</v>
      </c>
      <c r="M11" s="62">
        <f t="shared" si="2"/>
        <v>2990.9044239681575</v>
      </c>
      <c r="N11" s="43">
        <f t="shared" si="3"/>
        <v>8.224183847167609</v>
      </c>
    </row>
    <row r="12" spans="1:17" s="26" customFormat="1" ht="17.100000000000001" customHeight="1">
      <c r="A12" s="127">
        <v>2022</v>
      </c>
      <c r="B12" s="62">
        <f t="shared" si="4"/>
        <v>2522660000</v>
      </c>
      <c r="C12" s="62">
        <v>1143000000</v>
      </c>
      <c r="D12" s="62">
        <v>456500000</v>
      </c>
      <c r="E12" s="62">
        <v>835800000</v>
      </c>
      <c r="F12" s="62">
        <v>1960000</v>
      </c>
      <c r="G12" s="62">
        <v>85400000</v>
      </c>
      <c r="H12" s="79">
        <v>0</v>
      </c>
      <c r="I12" s="62">
        <v>9784670</v>
      </c>
      <c r="J12" s="175">
        <v>2549000000</v>
      </c>
      <c r="K12" s="62">
        <v>260.509552187248</v>
      </c>
      <c r="L12" s="62">
        <v>30899931940</v>
      </c>
      <c r="M12" s="62">
        <v>3157.9942849375607</v>
      </c>
      <c r="N12" s="43">
        <v>8.2492091081285395</v>
      </c>
    </row>
    <row r="13" spans="1:17" s="26" customFormat="1" ht="17.100000000000001" customHeight="1">
      <c r="A13" s="176">
        <v>2023</v>
      </c>
      <c r="B13" s="275">
        <v>2614299350</v>
      </c>
      <c r="C13" s="275">
        <v>1132952320</v>
      </c>
      <c r="D13" s="275">
        <v>480337580</v>
      </c>
      <c r="E13" s="275">
        <v>841976950</v>
      </c>
      <c r="F13" s="275">
        <v>32007440</v>
      </c>
      <c r="G13" s="275">
        <v>127025060</v>
      </c>
      <c r="H13" s="276">
        <v>0</v>
      </c>
      <c r="I13" s="275">
        <v>9762580</v>
      </c>
      <c r="J13" s="277">
        <v>2614299350</v>
      </c>
      <c r="K13" s="275">
        <v>267.79000000000002</v>
      </c>
      <c r="L13" s="274">
        <v>32183227324</v>
      </c>
      <c r="M13" s="275">
        <v>3296.59</v>
      </c>
      <c r="N13" s="278">
        <v>8.1199999999999992</v>
      </c>
    </row>
    <row r="14" spans="1:17" s="2" customFormat="1" ht="18" customHeight="1">
      <c r="A14" s="310" t="s">
        <v>188</v>
      </c>
      <c r="B14" s="310"/>
      <c r="C14" s="310"/>
      <c r="D14" s="310"/>
      <c r="E14" s="310"/>
      <c r="F14" s="310"/>
      <c r="G14" s="119"/>
      <c r="H14" s="120"/>
      <c r="I14" s="17"/>
      <c r="J14" s="120"/>
      <c r="K14" s="33"/>
      <c r="L14" s="17"/>
      <c r="M14" s="33"/>
      <c r="N14" s="51" t="s">
        <v>153</v>
      </c>
    </row>
  </sheetData>
  <mergeCells count="6">
    <mergeCell ref="A14:F14"/>
    <mergeCell ref="A2:N2"/>
    <mergeCell ref="A3:F3"/>
    <mergeCell ref="A4:A5"/>
    <mergeCell ref="B4:H4"/>
    <mergeCell ref="I4:N4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79" firstPageNumber="86" pageOrder="overThenDown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6"/>
  <sheetViews>
    <sheetView tabSelected="1" view="pageBreakPreview" topLeftCell="C1" zoomScaleNormal="100" zoomScaleSheetLayoutView="100" workbookViewId="0">
      <selection activeCell="T27" sqref="T27"/>
    </sheetView>
  </sheetViews>
  <sheetFormatPr defaultColWidth="8.88671875" defaultRowHeight="13.5"/>
  <cols>
    <col min="1" max="1" width="6.77734375" style="7" customWidth="1"/>
    <col min="2" max="25" width="8.33203125" style="7" customWidth="1"/>
    <col min="26" max="16384" width="8.88671875" style="7"/>
  </cols>
  <sheetData>
    <row r="1" spans="1:26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26" s="10" customFormat="1" ht="30" customHeight="1">
      <c r="A2" s="308" t="s">
        <v>202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9"/>
    </row>
    <row r="3" spans="1:26" s="2" customFormat="1" ht="15" customHeight="1">
      <c r="A3" s="309" t="s">
        <v>12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5" t="s">
        <v>13</v>
      </c>
      <c r="Z3" s="6"/>
    </row>
    <row r="4" spans="1:26" s="1" customFormat="1" ht="24.95" customHeight="1">
      <c r="A4" s="368" t="s">
        <v>177</v>
      </c>
      <c r="B4" s="371" t="s">
        <v>105</v>
      </c>
      <c r="C4" s="362" t="s">
        <v>106</v>
      </c>
      <c r="D4" s="362" t="s">
        <v>44</v>
      </c>
      <c r="E4" s="362" t="s">
        <v>62</v>
      </c>
      <c r="F4" s="365"/>
      <c r="G4" s="365"/>
      <c r="H4" s="365"/>
      <c r="I4" s="365"/>
      <c r="J4" s="365"/>
      <c r="K4" s="365"/>
      <c r="L4" s="362" t="s">
        <v>63</v>
      </c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2" t="s">
        <v>43</v>
      </c>
      <c r="X4" s="362" t="s">
        <v>103</v>
      </c>
      <c r="Y4" s="362" t="s">
        <v>104</v>
      </c>
    </row>
    <row r="5" spans="1:26" s="1" customFormat="1" ht="30" customHeight="1">
      <c r="A5" s="369"/>
      <c r="B5" s="371"/>
      <c r="C5" s="362"/>
      <c r="D5" s="362"/>
      <c r="E5" s="362" t="s">
        <v>6</v>
      </c>
      <c r="F5" s="362" t="s">
        <v>105</v>
      </c>
      <c r="G5" s="362" t="s">
        <v>106</v>
      </c>
      <c r="H5" s="362" t="s">
        <v>7</v>
      </c>
      <c r="I5" s="365"/>
      <c r="J5" s="362" t="s">
        <v>8</v>
      </c>
      <c r="K5" s="362" t="s">
        <v>9</v>
      </c>
      <c r="L5" s="362" t="s">
        <v>6</v>
      </c>
      <c r="M5" s="362" t="s">
        <v>55</v>
      </c>
      <c r="N5" s="362"/>
      <c r="O5" s="362"/>
      <c r="P5" s="362"/>
      <c r="Q5" s="362" t="s">
        <v>56</v>
      </c>
      <c r="R5" s="365"/>
      <c r="S5" s="365"/>
      <c r="T5" s="365"/>
      <c r="U5" s="365"/>
      <c r="V5" s="365"/>
      <c r="W5" s="365"/>
      <c r="X5" s="365"/>
      <c r="Y5" s="365"/>
    </row>
    <row r="6" spans="1:26" s="1" customFormat="1" ht="24.75" customHeight="1">
      <c r="A6" s="369"/>
      <c r="B6" s="371"/>
      <c r="C6" s="362"/>
      <c r="D6" s="362"/>
      <c r="E6" s="362"/>
      <c r="F6" s="362"/>
      <c r="G6" s="362"/>
      <c r="H6" s="366" t="s">
        <v>101</v>
      </c>
      <c r="I6" s="366" t="s">
        <v>102</v>
      </c>
      <c r="J6" s="362"/>
      <c r="K6" s="362"/>
      <c r="L6" s="362"/>
      <c r="M6" s="366" t="s">
        <v>105</v>
      </c>
      <c r="N6" s="366" t="s">
        <v>106</v>
      </c>
      <c r="O6" s="362" t="s">
        <v>7</v>
      </c>
      <c r="P6" s="365"/>
      <c r="Q6" s="366" t="s">
        <v>105</v>
      </c>
      <c r="R6" s="366" t="s">
        <v>106</v>
      </c>
      <c r="S6" s="362" t="s">
        <v>7</v>
      </c>
      <c r="T6" s="365"/>
      <c r="U6" s="366" t="s">
        <v>8</v>
      </c>
      <c r="V6" s="366" t="s">
        <v>64</v>
      </c>
      <c r="W6" s="365"/>
      <c r="X6" s="365"/>
      <c r="Y6" s="365"/>
    </row>
    <row r="7" spans="1:26" s="1" customFormat="1" ht="48" customHeight="1" thickBot="1">
      <c r="A7" s="370"/>
      <c r="B7" s="372"/>
      <c r="C7" s="364"/>
      <c r="D7" s="364"/>
      <c r="E7" s="364"/>
      <c r="F7" s="364"/>
      <c r="G7" s="364"/>
      <c r="H7" s="367"/>
      <c r="I7" s="367"/>
      <c r="J7" s="363"/>
      <c r="K7" s="364"/>
      <c r="L7" s="364"/>
      <c r="M7" s="367"/>
      <c r="N7" s="367"/>
      <c r="O7" s="163" t="s">
        <v>101</v>
      </c>
      <c r="P7" s="163" t="s">
        <v>102</v>
      </c>
      <c r="Q7" s="367"/>
      <c r="R7" s="367"/>
      <c r="S7" s="163" t="s">
        <v>101</v>
      </c>
      <c r="T7" s="163" t="s">
        <v>102</v>
      </c>
      <c r="U7" s="367"/>
      <c r="V7" s="367"/>
      <c r="W7" s="363"/>
      <c r="X7" s="363"/>
      <c r="Y7" s="363"/>
    </row>
    <row r="8" spans="1:26" s="1" customFormat="1" ht="17.100000000000001" hidden="1" customHeight="1" thickTop="1">
      <c r="A8" s="129">
        <v>2016</v>
      </c>
      <c r="B8" s="138">
        <v>958745</v>
      </c>
      <c r="C8" s="138">
        <v>668965</v>
      </c>
      <c r="D8" s="138">
        <f t="shared" ref="D8:D13" si="0">C8/B8*100</f>
        <v>69.775070534918044</v>
      </c>
      <c r="E8" s="139">
        <v>1</v>
      </c>
      <c r="F8" s="139">
        <v>317382</v>
      </c>
      <c r="G8" s="139">
        <v>164800</v>
      </c>
      <c r="H8" s="139">
        <v>15199</v>
      </c>
      <c r="I8" s="139">
        <v>87142</v>
      </c>
      <c r="J8" s="140">
        <v>5042</v>
      </c>
      <c r="K8" s="138">
        <v>57417</v>
      </c>
      <c r="L8" s="139">
        <v>21</v>
      </c>
      <c r="M8" s="139">
        <v>396735</v>
      </c>
      <c r="N8" s="139">
        <v>303139</v>
      </c>
      <c r="O8" s="139">
        <v>0</v>
      </c>
      <c r="P8" s="139">
        <v>303139</v>
      </c>
      <c r="Q8" s="139">
        <v>244628</v>
      </c>
      <c r="R8" s="139">
        <v>201026</v>
      </c>
      <c r="S8" s="139">
        <v>0</v>
      </c>
      <c r="T8" s="139">
        <v>201026</v>
      </c>
      <c r="U8" s="139">
        <v>0</v>
      </c>
      <c r="V8" s="138">
        <v>0</v>
      </c>
      <c r="W8" s="141">
        <v>7781</v>
      </c>
      <c r="X8" s="141">
        <v>73048</v>
      </c>
      <c r="Y8" s="142">
        <v>87</v>
      </c>
    </row>
    <row r="9" spans="1:26" s="1" customFormat="1" ht="17.100000000000001" hidden="1" customHeight="1">
      <c r="A9" s="129">
        <v>2017</v>
      </c>
      <c r="B9" s="143">
        <v>1060768</v>
      </c>
      <c r="C9" s="143">
        <v>785883</v>
      </c>
      <c r="D9" s="143">
        <f t="shared" si="0"/>
        <v>74.086228091345134</v>
      </c>
      <c r="E9" s="139">
        <v>3.8</v>
      </c>
      <c r="F9" s="139">
        <v>317382</v>
      </c>
      <c r="G9" s="139">
        <v>164800</v>
      </c>
      <c r="H9" s="139">
        <v>15199</v>
      </c>
      <c r="I9" s="139">
        <v>87143</v>
      </c>
      <c r="J9" s="140">
        <v>5042</v>
      </c>
      <c r="K9" s="143">
        <v>57416</v>
      </c>
      <c r="L9" s="139">
        <v>50.3</v>
      </c>
      <c r="M9" s="139">
        <v>498759</v>
      </c>
      <c r="N9" s="139">
        <v>420057</v>
      </c>
      <c r="O9" s="139">
        <v>0</v>
      </c>
      <c r="P9" s="139">
        <v>420057</v>
      </c>
      <c r="Q9" s="139">
        <v>244627</v>
      </c>
      <c r="R9" s="139">
        <v>201026</v>
      </c>
      <c r="S9" s="139">
        <v>0</v>
      </c>
      <c r="T9" s="139">
        <v>201026</v>
      </c>
      <c r="U9" s="139">
        <v>0</v>
      </c>
      <c r="V9" s="143">
        <v>0</v>
      </c>
      <c r="W9" s="144">
        <v>12615</v>
      </c>
      <c r="X9" s="144">
        <v>108472</v>
      </c>
      <c r="Y9" s="142">
        <v>85</v>
      </c>
    </row>
    <row r="10" spans="1:26" s="1" customFormat="1" ht="17.100000000000001" hidden="1" customHeight="1" thickTop="1">
      <c r="A10" s="129">
        <v>2018</v>
      </c>
      <c r="B10" s="143">
        <v>961594</v>
      </c>
      <c r="C10" s="143">
        <v>834539</v>
      </c>
      <c r="D10" s="143">
        <f t="shared" si="0"/>
        <v>86.787043180385908</v>
      </c>
      <c r="E10" s="139">
        <v>0.8</v>
      </c>
      <c r="F10" s="139">
        <v>317382</v>
      </c>
      <c r="G10" s="139">
        <v>164800</v>
      </c>
      <c r="H10" s="139">
        <v>15199</v>
      </c>
      <c r="I10" s="139">
        <v>87143</v>
      </c>
      <c r="J10" s="140">
        <v>5042</v>
      </c>
      <c r="K10" s="143">
        <v>57416</v>
      </c>
      <c r="L10" s="139">
        <v>60.8</v>
      </c>
      <c r="M10" s="139">
        <v>552167</v>
      </c>
      <c r="N10" s="139">
        <v>468713</v>
      </c>
      <c r="O10" s="139">
        <v>0</v>
      </c>
      <c r="P10" s="139">
        <v>468713</v>
      </c>
      <c r="Q10" s="139">
        <v>244627</v>
      </c>
      <c r="R10" s="139">
        <v>201026</v>
      </c>
      <c r="S10" s="139">
        <v>0</v>
      </c>
      <c r="T10" s="139">
        <v>201026</v>
      </c>
      <c r="U10" s="139">
        <v>0</v>
      </c>
      <c r="V10" s="143">
        <v>0</v>
      </c>
      <c r="W10" s="144">
        <v>12615</v>
      </c>
      <c r="X10" s="144">
        <v>108472</v>
      </c>
      <c r="Y10" s="142">
        <v>85</v>
      </c>
    </row>
    <row r="11" spans="1:26" s="1" customFormat="1" ht="17.100000000000001" customHeight="1" thickTop="1">
      <c r="A11" s="129">
        <v>2019</v>
      </c>
      <c r="B11" s="143">
        <v>968163</v>
      </c>
      <c r="C11" s="143">
        <v>838227</v>
      </c>
      <c r="D11" s="143">
        <f t="shared" si="0"/>
        <v>86.579119425138117</v>
      </c>
      <c r="E11" s="139">
        <v>0.8</v>
      </c>
      <c r="F11" s="139">
        <v>164800</v>
      </c>
      <c r="G11" s="139">
        <v>164800</v>
      </c>
      <c r="H11" s="139">
        <v>15199</v>
      </c>
      <c r="I11" s="139">
        <v>87143</v>
      </c>
      <c r="J11" s="140">
        <v>5042</v>
      </c>
      <c r="K11" s="143">
        <v>57416</v>
      </c>
      <c r="L11" s="139">
        <v>60.75</v>
      </c>
      <c r="M11" s="139">
        <v>558736</v>
      </c>
      <c r="N11" s="139">
        <v>472401</v>
      </c>
      <c r="O11" s="139">
        <v>0</v>
      </c>
      <c r="P11" s="139">
        <v>472401</v>
      </c>
      <c r="Q11" s="139">
        <v>244627</v>
      </c>
      <c r="R11" s="139">
        <v>201026</v>
      </c>
      <c r="S11" s="139">
        <v>0</v>
      </c>
      <c r="T11" s="139">
        <v>201026</v>
      </c>
      <c r="U11" s="139">
        <v>0</v>
      </c>
      <c r="V11" s="143">
        <v>0</v>
      </c>
      <c r="W11" s="144">
        <v>12615</v>
      </c>
      <c r="X11" s="144">
        <v>108738</v>
      </c>
      <c r="Y11" s="142">
        <v>85</v>
      </c>
    </row>
    <row r="12" spans="1:26" s="1" customFormat="1" ht="17.100000000000001" customHeight="1">
      <c r="A12" s="129">
        <v>2020</v>
      </c>
      <c r="B12" s="143">
        <v>968163</v>
      </c>
      <c r="C12" s="143">
        <v>838227</v>
      </c>
      <c r="D12" s="143">
        <f t="shared" si="0"/>
        <v>86.579119425138117</v>
      </c>
      <c r="E12" s="139">
        <v>0.8</v>
      </c>
      <c r="F12" s="139">
        <v>164800</v>
      </c>
      <c r="G12" s="139">
        <v>164800</v>
      </c>
      <c r="H12" s="139">
        <v>15199</v>
      </c>
      <c r="I12" s="139">
        <v>87143</v>
      </c>
      <c r="J12" s="140">
        <v>5042</v>
      </c>
      <c r="K12" s="143">
        <v>57416</v>
      </c>
      <c r="L12" s="139">
        <v>60.75</v>
      </c>
      <c r="M12" s="139">
        <v>558736</v>
      </c>
      <c r="N12" s="139">
        <v>472401</v>
      </c>
      <c r="O12" s="139">
        <v>0</v>
      </c>
      <c r="P12" s="139">
        <v>472401</v>
      </c>
      <c r="Q12" s="139">
        <v>244627</v>
      </c>
      <c r="R12" s="139">
        <v>201026</v>
      </c>
      <c r="S12" s="139">
        <v>0</v>
      </c>
      <c r="T12" s="139">
        <v>201026</v>
      </c>
      <c r="U12" s="139">
        <v>0</v>
      </c>
      <c r="V12" s="143">
        <v>0</v>
      </c>
      <c r="W12" s="144">
        <v>12615</v>
      </c>
      <c r="X12" s="144">
        <v>108738</v>
      </c>
      <c r="Y12" s="142">
        <v>85</v>
      </c>
    </row>
    <row r="13" spans="1:26" s="1" customFormat="1" ht="17.100000000000001" customHeight="1">
      <c r="A13" s="129">
        <v>2021</v>
      </c>
      <c r="B13" s="143">
        <v>968163</v>
      </c>
      <c r="C13" s="143">
        <v>840126</v>
      </c>
      <c r="D13" s="143">
        <f t="shared" si="0"/>
        <v>86.775264082597658</v>
      </c>
      <c r="E13" s="139">
        <v>1</v>
      </c>
      <c r="F13" s="139">
        <v>164800</v>
      </c>
      <c r="G13" s="139">
        <v>164800</v>
      </c>
      <c r="H13" s="139">
        <v>15199</v>
      </c>
      <c r="I13" s="139">
        <v>87143</v>
      </c>
      <c r="J13" s="140">
        <v>5042</v>
      </c>
      <c r="K13" s="143">
        <v>57416</v>
      </c>
      <c r="L13" s="139">
        <v>30.9</v>
      </c>
      <c r="M13" s="139">
        <v>558736</v>
      </c>
      <c r="N13" s="139">
        <v>474300</v>
      </c>
      <c r="O13" s="139">
        <v>0</v>
      </c>
      <c r="P13" s="139">
        <v>474300</v>
      </c>
      <c r="Q13" s="139">
        <v>244627</v>
      </c>
      <c r="R13" s="139">
        <v>201026</v>
      </c>
      <c r="S13" s="139">
        <v>0</v>
      </c>
      <c r="T13" s="139">
        <v>201026</v>
      </c>
      <c r="U13" s="139">
        <v>0</v>
      </c>
      <c r="V13" s="143">
        <v>0</v>
      </c>
      <c r="W13" s="144">
        <v>12615</v>
      </c>
      <c r="X13" s="144">
        <v>108738</v>
      </c>
      <c r="Y13" s="142">
        <v>85</v>
      </c>
    </row>
    <row r="14" spans="1:26" s="1" customFormat="1" ht="17.100000000000001" customHeight="1">
      <c r="A14" s="129">
        <v>2022</v>
      </c>
      <c r="B14" s="143">
        <v>968163</v>
      </c>
      <c r="C14" s="143">
        <v>840126</v>
      </c>
      <c r="D14" s="143">
        <f t="shared" ref="D14" si="1">C14/B14*100</f>
        <v>86.775264082597658</v>
      </c>
      <c r="E14" s="139">
        <v>1</v>
      </c>
      <c r="F14" s="139">
        <v>164800</v>
      </c>
      <c r="G14" s="139">
        <v>164800</v>
      </c>
      <c r="H14" s="139">
        <v>15199</v>
      </c>
      <c r="I14" s="139">
        <v>87143</v>
      </c>
      <c r="J14" s="140">
        <v>5042</v>
      </c>
      <c r="K14" s="143">
        <v>57416</v>
      </c>
      <c r="L14" s="139">
        <v>30.9</v>
      </c>
      <c r="M14" s="139">
        <v>558736</v>
      </c>
      <c r="N14" s="139">
        <v>474300</v>
      </c>
      <c r="O14" s="139">
        <v>0</v>
      </c>
      <c r="P14" s="139">
        <v>474300</v>
      </c>
      <c r="Q14" s="139">
        <v>244627</v>
      </c>
      <c r="R14" s="139">
        <v>201026</v>
      </c>
      <c r="S14" s="139">
        <v>0</v>
      </c>
      <c r="T14" s="139">
        <v>201026</v>
      </c>
      <c r="U14" s="139">
        <v>0</v>
      </c>
      <c r="V14" s="143">
        <v>0</v>
      </c>
      <c r="W14" s="144">
        <v>12615</v>
      </c>
      <c r="X14" s="144">
        <v>108738</v>
      </c>
      <c r="Y14" s="142">
        <v>85</v>
      </c>
    </row>
    <row r="15" spans="1:26" s="55" customFormat="1" ht="17.100000000000001" customHeight="1">
      <c r="A15" s="130">
        <v>2023</v>
      </c>
      <c r="B15" s="282">
        <v>968163</v>
      </c>
      <c r="C15" s="282">
        <v>840126</v>
      </c>
      <c r="D15" s="281">
        <v>86.775264082597658</v>
      </c>
      <c r="E15" s="280">
        <v>1</v>
      </c>
      <c r="F15" s="280">
        <v>164800</v>
      </c>
      <c r="G15" s="280">
        <v>164800</v>
      </c>
      <c r="H15" s="280">
        <v>15199</v>
      </c>
      <c r="I15" s="280">
        <v>87143</v>
      </c>
      <c r="J15" s="279">
        <v>5042</v>
      </c>
      <c r="K15" s="282">
        <v>57416</v>
      </c>
      <c r="L15" s="280">
        <v>30.9</v>
      </c>
      <c r="M15" s="280">
        <v>558736</v>
      </c>
      <c r="N15" s="280">
        <v>474300</v>
      </c>
      <c r="O15" s="280">
        <v>0</v>
      </c>
      <c r="P15" s="280">
        <v>474300</v>
      </c>
      <c r="Q15" s="280">
        <v>244627</v>
      </c>
      <c r="R15" s="280">
        <v>201026</v>
      </c>
      <c r="S15" s="280">
        <v>0</v>
      </c>
      <c r="T15" s="280">
        <v>201026</v>
      </c>
      <c r="U15" s="280">
        <v>0</v>
      </c>
      <c r="V15" s="282">
        <v>0</v>
      </c>
      <c r="W15" s="246">
        <v>12615</v>
      </c>
      <c r="X15" s="246">
        <v>108738</v>
      </c>
      <c r="Y15" s="247">
        <v>85</v>
      </c>
    </row>
    <row r="16" spans="1:26" s="1" customFormat="1" ht="17.100000000000001" customHeight="1">
      <c r="A16" s="129" t="s">
        <v>178</v>
      </c>
      <c r="B16" s="286">
        <v>116373</v>
      </c>
      <c r="C16" s="286">
        <v>116373</v>
      </c>
      <c r="D16" s="286">
        <v>100</v>
      </c>
      <c r="E16" s="283" t="s">
        <v>227</v>
      </c>
      <c r="F16" s="283">
        <v>7859</v>
      </c>
      <c r="G16" s="283">
        <v>7859</v>
      </c>
      <c r="H16" s="283">
        <v>4</v>
      </c>
      <c r="I16" s="283">
        <v>1950</v>
      </c>
      <c r="J16" s="284">
        <v>780</v>
      </c>
      <c r="K16" s="286">
        <v>5125</v>
      </c>
      <c r="L16" s="283">
        <v>1.2</v>
      </c>
      <c r="M16" s="283">
        <v>56303</v>
      </c>
      <c r="N16" s="283">
        <v>56303</v>
      </c>
      <c r="O16" s="283">
        <v>0</v>
      </c>
      <c r="P16" s="283">
        <v>56303</v>
      </c>
      <c r="Q16" s="283">
        <v>52211</v>
      </c>
      <c r="R16" s="283">
        <v>52211</v>
      </c>
      <c r="S16" s="283">
        <v>0</v>
      </c>
      <c r="T16" s="283">
        <v>52211</v>
      </c>
      <c r="U16" s="283">
        <v>0</v>
      </c>
      <c r="V16" s="286">
        <v>0</v>
      </c>
      <c r="W16" s="287">
        <v>782</v>
      </c>
      <c r="X16" s="287">
        <v>22943</v>
      </c>
      <c r="Y16" s="285">
        <v>4</v>
      </c>
    </row>
    <row r="17" spans="1:25" s="1" customFormat="1" ht="17.100000000000001" customHeight="1">
      <c r="A17" s="129" t="s">
        <v>155</v>
      </c>
      <c r="B17" s="286">
        <v>4214</v>
      </c>
      <c r="C17" s="286">
        <v>1283</v>
      </c>
      <c r="D17" s="286">
        <v>30</v>
      </c>
      <c r="E17" s="283" t="s">
        <v>227</v>
      </c>
      <c r="F17" s="283">
        <v>0</v>
      </c>
      <c r="G17" s="283">
        <v>0</v>
      </c>
      <c r="H17" s="283">
        <v>0</v>
      </c>
      <c r="I17" s="283">
        <v>0</v>
      </c>
      <c r="J17" s="284">
        <v>0</v>
      </c>
      <c r="K17" s="286">
        <v>0</v>
      </c>
      <c r="L17" s="283">
        <v>0.7</v>
      </c>
      <c r="M17" s="283">
        <v>4214</v>
      </c>
      <c r="N17" s="283">
        <v>1283</v>
      </c>
      <c r="O17" s="283">
        <v>0</v>
      </c>
      <c r="P17" s="283">
        <v>1283</v>
      </c>
      <c r="Q17" s="283">
        <v>0</v>
      </c>
      <c r="R17" s="283">
        <v>0</v>
      </c>
      <c r="S17" s="283">
        <v>0</v>
      </c>
      <c r="T17" s="283">
        <v>0</v>
      </c>
      <c r="U17" s="283">
        <v>0</v>
      </c>
      <c r="V17" s="286">
        <v>0</v>
      </c>
      <c r="W17" s="287">
        <v>29</v>
      </c>
      <c r="X17" s="287">
        <v>303</v>
      </c>
      <c r="Y17" s="285">
        <v>0</v>
      </c>
    </row>
    <row r="18" spans="1:25" s="1" customFormat="1" ht="17.100000000000001" customHeight="1">
      <c r="A18" s="129" t="s">
        <v>156</v>
      </c>
      <c r="B18" s="286">
        <v>27400</v>
      </c>
      <c r="C18" s="286">
        <v>27400</v>
      </c>
      <c r="D18" s="286">
        <v>100</v>
      </c>
      <c r="E18" s="283" t="s">
        <v>227</v>
      </c>
      <c r="F18" s="283">
        <v>0</v>
      </c>
      <c r="G18" s="283">
        <v>0</v>
      </c>
      <c r="H18" s="283">
        <v>0</v>
      </c>
      <c r="I18" s="283">
        <v>0</v>
      </c>
      <c r="J18" s="284">
        <v>0</v>
      </c>
      <c r="K18" s="286">
        <v>0</v>
      </c>
      <c r="L18" s="283">
        <v>1.1000000000000001</v>
      </c>
      <c r="M18" s="283">
        <v>27400</v>
      </c>
      <c r="N18" s="283">
        <v>27400</v>
      </c>
      <c r="O18" s="283">
        <v>0</v>
      </c>
      <c r="P18" s="283">
        <v>27400</v>
      </c>
      <c r="Q18" s="283">
        <v>0</v>
      </c>
      <c r="R18" s="283">
        <v>0</v>
      </c>
      <c r="S18" s="283">
        <v>0</v>
      </c>
      <c r="T18" s="283">
        <v>0</v>
      </c>
      <c r="U18" s="283">
        <v>0</v>
      </c>
      <c r="V18" s="286">
        <v>0</v>
      </c>
      <c r="W18" s="287">
        <v>0</v>
      </c>
      <c r="X18" s="287">
        <v>488</v>
      </c>
      <c r="Y18" s="285">
        <v>0</v>
      </c>
    </row>
    <row r="19" spans="1:25" s="1" customFormat="1" ht="17.100000000000001" customHeight="1">
      <c r="A19" s="129" t="s">
        <v>157</v>
      </c>
      <c r="B19" s="286">
        <v>6439</v>
      </c>
      <c r="C19" s="286">
        <v>4618</v>
      </c>
      <c r="D19" s="286">
        <v>72</v>
      </c>
      <c r="E19" s="283" t="s">
        <v>227</v>
      </c>
      <c r="F19" s="283">
        <v>0</v>
      </c>
      <c r="G19" s="283">
        <v>0</v>
      </c>
      <c r="H19" s="283">
        <v>0</v>
      </c>
      <c r="I19" s="283">
        <v>0</v>
      </c>
      <c r="J19" s="284">
        <v>0</v>
      </c>
      <c r="K19" s="286">
        <v>0</v>
      </c>
      <c r="L19" s="283">
        <v>0.7</v>
      </c>
      <c r="M19" s="283">
        <v>6072</v>
      </c>
      <c r="N19" s="283">
        <v>4251</v>
      </c>
      <c r="O19" s="283">
        <v>0</v>
      </c>
      <c r="P19" s="283">
        <v>4251</v>
      </c>
      <c r="Q19" s="283">
        <v>367</v>
      </c>
      <c r="R19" s="283">
        <v>367</v>
      </c>
      <c r="S19" s="283">
        <v>0</v>
      </c>
      <c r="T19" s="283">
        <v>367</v>
      </c>
      <c r="U19" s="283">
        <v>0</v>
      </c>
      <c r="V19" s="286">
        <v>0</v>
      </c>
      <c r="W19" s="287">
        <v>69</v>
      </c>
      <c r="X19" s="287">
        <v>303</v>
      </c>
      <c r="Y19" s="285">
        <v>0</v>
      </c>
    </row>
    <row r="20" spans="1:25" s="1" customFormat="1" ht="17.100000000000001" customHeight="1">
      <c r="A20" s="129" t="s">
        <v>158</v>
      </c>
      <c r="B20" s="286">
        <v>133333</v>
      </c>
      <c r="C20" s="286">
        <v>125909</v>
      </c>
      <c r="D20" s="286">
        <v>94</v>
      </c>
      <c r="E20" s="283" t="s">
        <v>227</v>
      </c>
      <c r="F20" s="283">
        <v>29280</v>
      </c>
      <c r="G20" s="283">
        <v>29280</v>
      </c>
      <c r="H20" s="283">
        <v>12</v>
      </c>
      <c r="I20" s="283">
        <v>16409</v>
      </c>
      <c r="J20" s="284">
        <v>2001</v>
      </c>
      <c r="K20" s="286">
        <v>10858</v>
      </c>
      <c r="L20" s="283">
        <v>1.5</v>
      </c>
      <c r="M20" s="283">
        <v>95454</v>
      </c>
      <c r="N20" s="283">
        <v>95454</v>
      </c>
      <c r="O20" s="283">
        <v>0</v>
      </c>
      <c r="P20" s="283">
        <v>95454</v>
      </c>
      <c r="Q20" s="283">
        <v>8599</v>
      </c>
      <c r="R20" s="283">
        <v>1175</v>
      </c>
      <c r="S20" s="283">
        <v>0</v>
      </c>
      <c r="T20" s="283">
        <v>1175</v>
      </c>
      <c r="U20" s="283">
        <v>0</v>
      </c>
      <c r="V20" s="286">
        <v>0</v>
      </c>
      <c r="W20" s="287">
        <v>658</v>
      </c>
      <c r="X20" s="287">
        <v>5120</v>
      </c>
      <c r="Y20" s="285">
        <v>6</v>
      </c>
    </row>
    <row r="21" spans="1:25" s="1" customFormat="1" ht="17.100000000000001" customHeight="1">
      <c r="A21" s="129" t="s">
        <v>159</v>
      </c>
      <c r="B21" s="286">
        <v>12200</v>
      </c>
      <c r="C21" s="286">
        <v>12200</v>
      </c>
      <c r="D21" s="286">
        <v>100</v>
      </c>
      <c r="E21" s="283" t="s">
        <v>227</v>
      </c>
      <c r="F21" s="283">
        <v>0</v>
      </c>
      <c r="G21" s="283">
        <v>0</v>
      </c>
      <c r="H21" s="283">
        <v>0</v>
      </c>
      <c r="I21" s="283">
        <v>0</v>
      </c>
      <c r="J21" s="284">
        <v>0</v>
      </c>
      <c r="K21" s="286">
        <v>0</v>
      </c>
      <c r="L21" s="283">
        <v>0.7</v>
      </c>
      <c r="M21" s="283">
        <v>12200</v>
      </c>
      <c r="N21" s="283">
        <v>12200</v>
      </c>
      <c r="O21" s="283">
        <v>0</v>
      </c>
      <c r="P21" s="283">
        <v>12200</v>
      </c>
      <c r="Q21" s="283">
        <v>0</v>
      </c>
      <c r="R21" s="283">
        <v>0</v>
      </c>
      <c r="S21" s="283">
        <v>0</v>
      </c>
      <c r="T21" s="283">
        <v>0</v>
      </c>
      <c r="U21" s="283">
        <v>0</v>
      </c>
      <c r="V21" s="286">
        <v>0</v>
      </c>
      <c r="W21" s="287">
        <v>0</v>
      </c>
      <c r="X21" s="287">
        <v>400</v>
      </c>
      <c r="Y21" s="285">
        <v>0</v>
      </c>
    </row>
    <row r="22" spans="1:25" s="1" customFormat="1" ht="17.100000000000001" customHeight="1">
      <c r="A22" s="129" t="s">
        <v>160</v>
      </c>
      <c r="B22" s="286">
        <v>42762</v>
      </c>
      <c r="C22" s="286">
        <v>22391</v>
      </c>
      <c r="D22" s="286">
        <v>52</v>
      </c>
      <c r="E22" s="283" t="s">
        <v>227</v>
      </c>
      <c r="F22" s="283">
        <v>0</v>
      </c>
      <c r="G22" s="283">
        <v>0</v>
      </c>
      <c r="H22" s="283">
        <v>0</v>
      </c>
      <c r="I22" s="283">
        <v>0</v>
      </c>
      <c r="J22" s="284">
        <v>0</v>
      </c>
      <c r="K22" s="286">
        <v>0</v>
      </c>
      <c r="L22" s="283">
        <v>2.4</v>
      </c>
      <c r="M22" s="283">
        <v>41658</v>
      </c>
      <c r="N22" s="283">
        <v>21287</v>
      </c>
      <c r="O22" s="283">
        <v>0</v>
      </c>
      <c r="P22" s="283">
        <v>21287</v>
      </c>
      <c r="Q22" s="283">
        <v>1104</v>
      </c>
      <c r="R22" s="283">
        <v>1104</v>
      </c>
      <c r="S22" s="283">
        <v>0</v>
      </c>
      <c r="T22" s="283">
        <v>1104</v>
      </c>
      <c r="U22" s="283">
        <v>0</v>
      </c>
      <c r="V22" s="286">
        <v>0</v>
      </c>
      <c r="W22" s="287">
        <v>605</v>
      </c>
      <c r="X22" s="287">
        <v>3958</v>
      </c>
      <c r="Y22" s="285">
        <v>0</v>
      </c>
    </row>
    <row r="23" spans="1:25" s="1" customFormat="1" ht="17.100000000000001" customHeight="1">
      <c r="A23" s="129" t="s">
        <v>161</v>
      </c>
      <c r="B23" s="286">
        <v>15352</v>
      </c>
      <c r="C23" s="286">
        <v>15352</v>
      </c>
      <c r="D23" s="286">
        <v>100</v>
      </c>
      <c r="E23" s="283" t="s">
        <v>227</v>
      </c>
      <c r="F23" s="283">
        <v>0</v>
      </c>
      <c r="G23" s="283">
        <v>0</v>
      </c>
      <c r="H23" s="283">
        <v>0</v>
      </c>
      <c r="I23" s="283">
        <v>0</v>
      </c>
      <c r="J23" s="284">
        <v>0</v>
      </c>
      <c r="K23" s="286">
        <v>0</v>
      </c>
      <c r="L23" s="283">
        <v>0.5</v>
      </c>
      <c r="M23" s="283">
        <v>15352</v>
      </c>
      <c r="N23" s="283">
        <v>15352</v>
      </c>
      <c r="O23" s="283">
        <v>0</v>
      </c>
      <c r="P23" s="283">
        <v>15352</v>
      </c>
      <c r="Q23" s="283">
        <v>0</v>
      </c>
      <c r="R23" s="283">
        <v>0</v>
      </c>
      <c r="S23" s="283">
        <v>0</v>
      </c>
      <c r="T23" s="283">
        <v>0</v>
      </c>
      <c r="U23" s="283">
        <v>0</v>
      </c>
      <c r="V23" s="286">
        <v>0</v>
      </c>
      <c r="W23" s="287">
        <v>293</v>
      </c>
      <c r="X23" s="287">
        <v>466</v>
      </c>
      <c r="Y23" s="285">
        <v>0</v>
      </c>
    </row>
    <row r="24" spans="1:25" s="1" customFormat="1" ht="17.100000000000001" customHeight="1">
      <c r="A24" s="129" t="s">
        <v>162</v>
      </c>
      <c r="B24" s="286">
        <v>21250</v>
      </c>
      <c r="C24" s="286">
        <v>21250</v>
      </c>
      <c r="D24" s="286">
        <v>100</v>
      </c>
      <c r="E24" s="283" t="s">
        <v>227</v>
      </c>
      <c r="F24" s="283">
        <v>0</v>
      </c>
      <c r="G24" s="283">
        <v>0</v>
      </c>
      <c r="H24" s="283">
        <v>0</v>
      </c>
      <c r="I24" s="283">
        <v>0</v>
      </c>
      <c r="J24" s="284">
        <v>0</v>
      </c>
      <c r="K24" s="286">
        <v>0</v>
      </c>
      <c r="L24" s="283">
        <v>1.5</v>
      </c>
      <c r="M24" s="283">
        <v>21250</v>
      </c>
      <c r="N24" s="283">
        <v>21250</v>
      </c>
      <c r="O24" s="283">
        <v>0</v>
      </c>
      <c r="P24" s="283">
        <v>21250</v>
      </c>
      <c r="Q24" s="283">
        <v>0</v>
      </c>
      <c r="R24" s="283">
        <v>0</v>
      </c>
      <c r="S24" s="283">
        <v>0</v>
      </c>
      <c r="T24" s="283">
        <v>0</v>
      </c>
      <c r="U24" s="283">
        <v>0</v>
      </c>
      <c r="V24" s="286">
        <v>0</v>
      </c>
      <c r="W24" s="287">
        <v>192</v>
      </c>
      <c r="X24" s="287">
        <v>505</v>
      </c>
      <c r="Y24" s="285">
        <v>0</v>
      </c>
    </row>
    <row r="25" spans="1:25" s="1" customFormat="1" ht="17.100000000000001" customHeight="1">
      <c r="A25" s="129" t="s">
        <v>163</v>
      </c>
      <c r="B25" s="286">
        <v>46880</v>
      </c>
      <c r="C25" s="286">
        <v>34597</v>
      </c>
      <c r="D25" s="286">
        <v>74</v>
      </c>
      <c r="E25" s="283" t="s">
        <v>227</v>
      </c>
      <c r="F25" s="283">
        <v>0</v>
      </c>
      <c r="G25" s="283">
        <v>0</v>
      </c>
      <c r="H25" s="283">
        <v>0</v>
      </c>
      <c r="I25" s="283">
        <v>0</v>
      </c>
      <c r="J25" s="284">
        <v>0</v>
      </c>
      <c r="K25" s="286">
        <v>0</v>
      </c>
      <c r="L25" s="283">
        <v>1.3</v>
      </c>
      <c r="M25" s="283">
        <v>35383</v>
      </c>
      <c r="N25" s="283">
        <v>23100</v>
      </c>
      <c r="O25" s="283">
        <v>0</v>
      </c>
      <c r="P25" s="283">
        <v>23100</v>
      </c>
      <c r="Q25" s="283">
        <v>11497</v>
      </c>
      <c r="R25" s="283">
        <v>11497</v>
      </c>
      <c r="S25" s="283">
        <v>0</v>
      </c>
      <c r="T25" s="283">
        <v>11497</v>
      </c>
      <c r="U25" s="283">
        <v>0</v>
      </c>
      <c r="V25" s="286">
        <v>0</v>
      </c>
      <c r="W25" s="287">
        <v>975</v>
      </c>
      <c r="X25" s="287">
        <v>1518</v>
      </c>
      <c r="Y25" s="285">
        <v>0</v>
      </c>
    </row>
    <row r="26" spans="1:25" s="1" customFormat="1" ht="17.100000000000001" customHeight="1">
      <c r="A26" s="129" t="s">
        <v>164</v>
      </c>
      <c r="B26" s="286">
        <v>58032</v>
      </c>
      <c r="C26" s="286">
        <v>59931</v>
      </c>
      <c r="D26" s="286">
        <v>100</v>
      </c>
      <c r="E26" s="283" t="s">
        <v>227</v>
      </c>
      <c r="F26" s="283">
        <v>14091</v>
      </c>
      <c r="G26" s="283">
        <v>14091</v>
      </c>
      <c r="H26" s="283">
        <v>2427</v>
      </c>
      <c r="I26" s="283">
        <v>6337</v>
      </c>
      <c r="J26" s="284">
        <v>1949</v>
      </c>
      <c r="K26" s="286">
        <v>3378</v>
      </c>
      <c r="L26" s="283">
        <v>0.8</v>
      </c>
      <c r="M26" s="283">
        <v>38326</v>
      </c>
      <c r="N26" s="283">
        <v>40225</v>
      </c>
      <c r="O26" s="283">
        <v>0</v>
      </c>
      <c r="P26" s="283">
        <v>40225</v>
      </c>
      <c r="Q26" s="283">
        <v>5615</v>
      </c>
      <c r="R26" s="283">
        <v>5615</v>
      </c>
      <c r="S26" s="283">
        <v>0</v>
      </c>
      <c r="T26" s="283">
        <v>5615</v>
      </c>
      <c r="U26" s="283">
        <v>0</v>
      </c>
      <c r="V26" s="286">
        <v>0</v>
      </c>
      <c r="W26" s="287">
        <v>548</v>
      </c>
      <c r="X26" s="287">
        <v>4762</v>
      </c>
      <c r="Y26" s="285">
        <v>10</v>
      </c>
    </row>
    <row r="27" spans="1:25" s="1" customFormat="1" ht="17.100000000000001" customHeight="1">
      <c r="A27" s="129" t="s">
        <v>165</v>
      </c>
      <c r="B27" s="288">
        <v>16598</v>
      </c>
      <c r="C27" s="288">
        <v>16598</v>
      </c>
      <c r="D27" s="288">
        <v>100</v>
      </c>
      <c r="E27" s="283" t="s">
        <v>227</v>
      </c>
      <c r="F27" s="289">
        <v>0</v>
      </c>
      <c r="G27" s="289">
        <v>0</v>
      </c>
      <c r="H27" s="289">
        <v>0</v>
      </c>
      <c r="I27" s="289">
        <v>0</v>
      </c>
      <c r="J27" s="289">
        <v>0</v>
      </c>
      <c r="K27" s="288">
        <v>0</v>
      </c>
      <c r="L27" s="289">
        <v>0</v>
      </c>
      <c r="M27" s="289">
        <v>16598</v>
      </c>
      <c r="N27" s="289">
        <v>16598</v>
      </c>
      <c r="O27" s="289">
        <v>0</v>
      </c>
      <c r="P27" s="289">
        <v>16598</v>
      </c>
      <c r="Q27" s="289">
        <v>0</v>
      </c>
      <c r="R27" s="289">
        <v>0</v>
      </c>
      <c r="S27" s="289">
        <v>0</v>
      </c>
      <c r="T27" s="289">
        <v>0</v>
      </c>
      <c r="U27" s="289">
        <v>0</v>
      </c>
      <c r="V27" s="288">
        <v>0</v>
      </c>
      <c r="W27" s="288">
        <v>0</v>
      </c>
      <c r="X27" s="288">
        <v>340</v>
      </c>
      <c r="Y27" s="290">
        <v>0</v>
      </c>
    </row>
    <row r="28" spans="1:25" s="1" customFormat="1" ht="17.100000000000001" customHeight="1">
      <c r="A28" s="129" t="s">
        <v>166</v>
      </c>
      <c r="B28" s="286">
        <v>17670</v>
      </c>
      <c r="C28" s="286">
        <v>17670</v>
      </c>
      <c r="D28" s="286">
        <v>100</v>
      </c>
      <c r="E28" s="283" t="s">
        <v>227</v>
      </c>
      <c r="F28" s="283">
        <v>0</v>
      </c>
      <c r="G28" s="283">
        <v>0</v>
      </c>
      <c r="H28" s="283">
        <v>0</v>
      </c>
      <c r="I28" s="283">
        <v>0</v>
      </c>
      <c r="J28" s="284">
        <v>0</v>
      </c>
      <c r="K28" s="286">
        <v>0</v>
      </c>
      <c r="L28" s="283">
        <v>0.6</v>
      </c>
      <c r="M28" s="283">
        <v>17670</v>
      </c>
      <c r="N28" s="283">
        <v>17670</v>
      </c>
      <c r="O28" s="283">
        <v>0</v>
      </c>
      <c r="P28" s="283">
        <v>17670</v>
      </c>
      <c r="Q28" s="283">
        <v>0</v>
      </c>
      <c r="R28" s="283">
        <v>0</v>
      </c>
      <c r="S28" s="283">
        <v>0</v>
      </c>
      <c r="T28" s="283">
        <v>0</v>
      </c>
      <c r="U28" s="283">
        <v>0</v>
      </c>
      <c r="V28" s="286">
        <v>0</v>
      </c>
      <c r="W28" s="287">
        <v>0</v>
      </c>
      <c r="X28" s="287">
        <v>323</v>
      </c>
      <c r="Y28" s="285">
        <v>0</v>
      </c>
    </row>
    <row r="29" spans="1:25" s="1" customFormat="1" ht="17.100000000000001" customHeight="1">
      <c r="A29" s="129" t="s">
        <v>167</v>
      </c>
      <c r="B29" s="286">
        <v>155569</v>
      </c>
      <c r="C29" s="286">
        <v>114113</v>
      </c>
      <c r="D29" s="286">
        <v>73</v>
      </c>
      <c r="E29" s="283" t="s">
        <v>227</v>
      </c>
      <c r="F29" s="283">
        <v>55312</v>
      </c>
      <c r="G29" s="283">
        <v>55312</v>
      </c>
      <c r="H29" s="283">
        <v>6213</v>
      </c>
      <c r="I29" s="283">
        <v>30410</v>
      </c>
      <c r="J29" s="284">
        <v>152</v>
      </c>
      <c r="K29" s="286">
        <v>18537</v>
      </c>
      <c r="L29" s="283">
        <v>3.2</v>
      </c>
      <c r="M29" s="283">
        <v>55807</v>
      </c>
      <c r="N29" s="283">
        <v>31973</v>
      </c>
      <c r="O29" s="283">
        <v>0</v>
      </c>
      <c r="P29" s="283">
        <v>31973</v>
      </c>
      <c r="Q29" s="283">
        <v>44450</v>
      </c>
      <c r="R29" s="283">
        <v>26828</v>
      </c>
      <c r="S29" s="283">
        <v>0</v>
      </c>
      <c r="T29" s="283">
        <v>26828</v>
      </c>
      <c r="U29" s="283">
        <v>0</v>
      </c>
      <c r="V29" s="286">
        <v>0</v>
      </c>
      <c r="W29" s="287">
        <v>2274</v>
      </c>
      <c r="X29" s="287">
        <v>26151</v>
      </c>
      <c r="Y29" s="285">
        <v>32</v>
      </c>
    </row>
    <row r="30" spans="1:25" s="1" customFormat="1" ht="17.100000000000001" customHeight="1">
      <c r="A30" s="129" t="s">
        <v>168</v>
      </c>
      <c r="B30" s="286">
        <v>102626</v>
      </c>
      <c r="C30" s="286">
        <v>75281</v>
      </c>
      <c r="D30" s="286">
        <v>73</v>
      </c>
      <c r="E30" s="283" t="s">
        <v>227</v>
      </c>
      <c r="F30" s="283">
        <v>36495</v>
      </c>
      <c r="G30" s="283">
        <v>36495</v>
      </c>
      <c r="H30" s="283">
        <v>4099</v>
      </c>
      <c r="I30" s="283">
        <v>20069</v>
      </c>
      <c r="J30" s="284">
        <v>100</v>
      </c>
      <c r="K30" s="286">
        <v>12227</v>
      </c>
      <c r="L30" s="283">
        <v>2.9</v>
      </c>
      <c r="M30" s="283">
        <v>36811</v>
      </c>
      <c r="N30" s="283">
        <v>21090</v>
      </c>
      <c r="O30" s="283">
        <v>0</v>
      </c>
      <c r="P30" s="283">
        <v>21090</v>
      </c>
      <c r="Q30" s="283">
        <v>29320</v>
      </c>
      <c r="R30" s="283">
        <v>17696</v>
      </c>
      <c r="S30" s="283">
        <v>0</v>
      </c>
      <c r="T30" s="283">
        <v>17696</v>
      </c>
      <c r="U30" s="283">
        <v>0</v>
      </c>
      <c r="V30" s="286">
        <v>0</v>
      </c>
      <c r="W30" s="287">
        <v>1499</v>
      </c>
      <c r="X30" s="287">
        <v>16638</v>
      </c>
      <c r="Y30" s="285">
        <v>21</v>
      </c>
    </row>
    <row r="31" spans="1:25" s="1" customFormat="1" ht="17.100000000000001" customHeight="1">
      <c r="A31" s="129" t="s">
        <v>169</v>
      </c>
      <c r="B31" s="286">
        <v>890</v>
      </c>
      <c r="C31" s="286">
        <v>890</v>
      </c>
      <c r="D31" s="286">
        <v>100</v>
      </c>
      <c r="E31" s="283" t="s">
        <v>227</v>
      </c>
      <c r="F31" s="283">
        <v>0</v>
      </c>
      <c r="G31" s="283">
        <v>0</v>
      </c>
      <c r="H31" s="283">
        <v>0</v>
      </c>
      <c r="I31" s="283">
        <v>0</v>
      </c>
      <c r="J31" s="284">
        <v>0</v>
      </c>
      <c r="K31" s="286">
        <v>0</v>
      </c>
      <c r="L31" s="283">
        <v>4.9000000000000004</v>
      </c>
      <c r="M31" s="283">
        <v>890</v>
      </c>
      <c r="N31" s="283">
        <v>890</v>
      </c>
      <c r="O31" s="283">
        <v>0</v>
      </c>
      <c r="P31" s="283">
        <v>890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6">
        <v>0</v>
      </c>
      <c r="W31" s="287">
        <v>20</v>
      </c>
      <c r="X31" s="287">
        <v>3931</v>
      </c>
      <c r="Y31" s="285">
        <v>0</v>
      </c>
    </row>
    <row r="32" spans="1:25" s="1" customFormat="1" ht="17.100000000000001" customHeight="1">
      <c r="A32" s="129" t="s">
        <v>170</v>
      </c>
      <c r="B32" s="286">
        <v>20342</v>
      </c>
      <c r="C32" s="286">
        <v>20342</v>
      </c>
      <c r="D32" s="286">
        <v>100</v>
      </c>
      <c r="E32" s="283" t="s">
        <v>227</v>
      </c>
      <c r="F32" s="283">
        <v>0</v>
      </c>
      <c r="G32" s="283">
        <v>0</v>
      </c>
      <c r="H32" s="283">
        <v>0</v>
      </c>
      <c r="I32" s="283">
        <v>0</v>
      </c>
      <c r="J32" s="284">
        <v>0</v>
      </c>
      <c r="K32" s="286">
        <v>0</v>
      </c>
      <c r="L32" s="283">
        <v>3.2</v>
      </c>
      <c r="M32" s="283">
        <v>20342</v>
      </c>
      <c r="N32" s="283">
        <v>20342</v>
      </c>
      <c r="O32" s="283">
        <v>0</v>
      </c>
      <c r="P32" s="283">
        <v>20342</v>
      </c>
      <c r="Q32" s="283">
        <v>0</v>
      </c>
      <c r="R32" s="283">
        <v>0</v>
      </c>
      <c r="S32" s="283">
        <v>0</v>
      </c>
      <c r="T32" s="283">
        <v>0</v>
      </c>
      <c r="U32" s="283">
        <v>0</v>
      </c>
      <c r="V32" s="286">
        <v>0</v>
      </c>
      <c r="W32" s="287">
        <v>452</v>
      </c>
      <c r="X32" s="287">
        <v>5773</v>
      </c>
      <c r="Y32" s="285">
        <v>0</v>
      </c>
    </row>
    <row r="33" spans="1:25" s="1" customFormat="1" ht="17.100000000000001" customHeight="1">
      <c r="A33" s="129" t="s">
        <v>171</v>
      </c>
      <c r="B33" s="286">
        <v>45935</v>
      </c>
      <c r="C33" s="286">
        <v>33697</v>
      </c>
      <c r="D33" s="286">
        <v>73</v>
      </c>
      <c r="E33" s="283" t="s">
        <v>227</v>
      </c>
      <c r="F33" s="283">
        <v>16338</v>
      </c>
      <c r="G33" s="283">
        <v>16338</v>
      </c>
      <c r="H33" s="283">
        <v>1834</v>
      </c>
      <c r="I33" s="283">
        <v>8987</v>
      </c>
      <c r="J33" s="284">
        <v>45</v>
      </c>
      <c r="K33" s="286">
        <v>5472</v>
      </c>
      <c r="L33" s="283">
        <v>1.5</v>
      </c>
      <c r="M33" s="283">
        <v>16475</v>
      </c>
      <c r="N33" s="283">
        <v>9439</v>
      </c>
      <c r="O33" s="283">
        <v>0</v>
      </c>
      <c r="P33" s="283">
        <v>9439</v>
      </c>
      <c r="Q33" s="283">
        <v>13122</v>
      </c>
      <c r="R33" s="283">
        <v>7920</v>
      </c>
      <c r="S33" s="283">
        <v>0</v>
      </c>
      <c r="T33" s="283">
        <v>7920</v>
      </c>
      <c r="U33" s="283">
        <v>0</v>
      </c>
      <c r="V33" s="286">
        <v>0</v>
      </c>
      <c r="W33" s="287">
        <v>672</v>
      </c>
      <c r="X33" s="287">
        <v>9347</v>
      </c>
      <c r="Y33" s="285">
        <v>9</v>
      </c>
    </row>
    <row r="34" spans="1:25" s="1" customFormat="1" ht="17.100000000000001" customHeight="1">
      <c r="A34" s="129" t="s">
        <v>172</v>
      </c>
      <c r="B34" s="286">
        <v>15263</v>
      </c>
      <c r="C34" s="286">
        <v>11196</v>
      </c>
      <c r="D34" s="286">
        <v>73</v>
      </c>
      <c r="E34" s="283" t="s">
        <v>227</v>
      </c>
      <c r="F34" s="283">
        <v>5425</v>
      </c>
      <c r="G34" s="283">
        <v>5425</v>
      </c>
      <c r="H34" s="283">
        <v>610</v>
      </c>
      <c r="I34" s="283">
        <v>2981</v>
      </c>
      <c r="J34" s="284">
        <v>15</v>
      </c>
      <c r="K34" s="286">
        <v>1819</v>
      </c>
      <c r="L34" s="283">
        <v>1.8</v>
      </c>
      <c r="M34" s="283">
        <v>5476</v>
      </c>
      <c r="N34" s="283">
        <v>3138</v>
      </c>
      <c r="O34" s="283">
        <v>0</v>
      </c>
      <c r="P34" s="283">
        <v>3138</v>
      </c>
      <c r="Q34" s="283">
        <v>4362</v>
      </c>
      <c r="R34" s="283">
        <v>2633</v>
      </c>
      <c r="S34" s="283">
        <v>0</v>
      </c>
      <c r="T34" s="283">
        <v>2633</v>
      </c>
      <c r="U34" s="283">
        <v>0</v>
      </c>
      <c r="V34" s="286">
        <v>0</v>
      </c>
      <c r="W34" s="287">
        <v>223</v>
      </c>
      <c r="X34" s="287">
        <v>5093</v>
      </c>
      <c r="Y34" s="285">
        <v>3</v>
      </c>
    </row>
    <row r="35" spans="1:25" s="1" customFormat="1" ht="17.100000000000001" customHeight="1">
      <c r="A35" s="131" t="s">
        <v>173</v>
      </c>
      <c r="B35" s="291">
        <v>109035</v>
      </c>
      <c r="C35" s="291">
        <v>109035</v>
      </c>
      <c r="D35" s="291">
        <v>100</v>
      </c>
      <c r="E35" s="292" t="s">
        <v>227</v>
      </c>
      <c r="F35" s="292">
        <v>0</v>
      </c>
      <c r="G35" s="292">
        <v>0</v>
      </c>
      <c r="H35" s="292">
        <v>0</v>
      </c>
      <c r="I35" s="292">
        <v>0</v>
      </c>
      <c r="J35" s="293">
        <v>0</v>
      </c>
      <c r="K35" s="291">
        <v>0</v>
      </c>
      <c r="L35" s="292">
        <v>0</v>
      </c>
      <c r="M35" s="292">
        <v>35055</v>
      </c>
      <c r="N35" s="292">
        <v>35055</v>
      </c>
      <c r="O35" s="292">
        <v>0</v>
      </c>
      <c r="P35" s="292">
        <v>35055</v>
      </c>
      <c r="Q35" s="292">
        <v>73980</v>
      </c>
      <c r="R35" s="292">
        <v>73980</v>
      </c>
      <c r="S35" s="292">
        <v>0</v>
      </c>
      <c r="T35" s="292">
        <v>73980</v>
      </c>
      <c r="U35" s="292">
        <v>0</v>
      </c>
      <c r="V35" s="291">
        <v>0</v>
      </c>
      <c r="W35" s="294">
        <v>3324</v>
      </c>
      <c r="X35" s="294">
        <v>376</v>
      </c>
      <c r="Y35" s="295">
        <v>0</v>
      </c>
    </row>
    <row r="36" spans="1:25" s="15" customFormat="1" ht="15" customHeight="1">
      <c r="A36" s="310" t="s">
        <v>188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21" t="s">
        <v>179</v>
      </c>
    </row>
  </sheetData>
  <mergeCells count="31">
    <mergeCell ref="W4:W7"/>
    <mergeCell ref="N6:N7"/>
    <mergeCell ref="O6:P6"/>
    <mergeCell ref="Q6:Q7"/>
    <mergeCell ref="R6:R7"/>
    <mergeCell ref="S6:T6"/>
    <mergeCell ref="B4:B7"/>
    <mergeCell ref="C4:C7"/>
    <mergeCell ref="D4:D7"/>
    <mergeCell ref="E4:K4"/>
    <mergeCell ref="H6:H7"/>
    <mergeCell ref="I6:I7"/>
    <mergeCell ref="E5:E7"/>
    <mergeCell ref="F5:F7"/>
    <mergeCell ref="G5:G7"/>
    <mergeCell ref="A2:Y2"/>
    <mergeCell ref="A36:K36"/>
    <mergeCell ref="A3:K3"/>
    <mergeCell ref="J5:J7"/>
    <mergeCell ref="K5:K7"/>
    <mergeCell ref="L5:L7"/>
    <mergeCell ref="L4:V4"/>
    <mergeCell ref="M5:P5"/>
    <mergeCell ref="Q5:V5"/>
    <mergeCell ref="U6:U7"/>
    <mergeCell ref="V6:V7"/>
    <mergeCell ref="M6:M7"/>
    <mergeCell ref="A4:A7"/>
    <mergeCell ref="X4:X7"/>
    <mergeCell ref="Y4:Y7"/>
    <mergeCell ref="H5:I5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54" firstPageNumber="86" pageOrder="overThenDown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5"/>
  <sheetViews>
    <sheetView view="pageBreakPreview" zoomScaleNormal="100" zoomScaleSheetLayoutView="100" workbookViewId="0">
      <selection activeCell="A11" sqref="A11"/>
    </sheetView>
  </sheetViews>
  <sheetFormatPr defaultColWidth="8.88671875" defaultRowHeight="13.5"/>
  <cols>
    <col min="1" max="2" width="8.77734375" style="7" customWidth="1"/>
    <col min="3" max="3" width="7.6640625" style="7" customWidth="1"/>
    <col min="4" max="4" width="6.88671875" style="7" customWidth="1"/>
    <col min="5" max="5" width="7.5546875" style="7" customWidth="1"/>
    <col min="6" max="7" width="8.33203125" style="7" customWidth="1"/>
    <col min="8" max="8" width="7" style="7" customWidth="1"/>
    <col min="9" max="13" width="8.33203125" style="7" customWidth="1"/>
    <col min="14" max="14" width="6.88671875" style="7" customWidth="1"/>
    <col min="15" max="22" width="8.33203125" style="7" customWidth="1"/>
    <col min="23" max="23" width="6.5546875" style="7" customWidth="1"/>
    <col min="24" max="24" width="7.33203125" style="7" customWidth="1"/>
    <col min="25" max="25" width="8.44140625" style="7" customWidth="1"/>
    <col min="26" max="26" width="3.77734375" style="7" customWidth="1"/>
    <col min="27" max="30" width="5.77734375" style="7" customWidth="1"/>
    <col min="31" max="16384" width="8.88671875" style="7"/>
  </cols>
  <sheetData>
    <row r="1" spans="1:29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29" s="12" customFormat="1" ht="30" customHeight="1">
      <c r="A2" s="308" t="s">
        <v>191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11"/>
      <c r="AA2" s="11"/>
    </row>
    <row r="3" spans="1:29" s="2" customFormat="1" ht="15" customHeight="1">
      <c r="A3" s="309" t="s">
        <v>0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7" t="s">
        <v>1</v>
      </c>
    </row>
    <row r="4" spans="1:29" s="1" customFormat="1" ht="181.5" customHeight="1" thickBot="1">
      <c r="A4" s="58" t="s">
        <v>107</v>
      </c>
      <c r="B4" s="57" t="s">
        <v>58</v>
      </c>
      <c r="C4" s="56" t="s">
        <v>133</v>
      </c>
      <c r="D4" s="56" t="s">
        <v>130</v>
      </c>
      <c r="E4" s="56" t="s">
        <v>131</v>
      </c>
      <c r="F4" s="56" t="s">
        <v>132</v>
      </c>
      <c r="G4" s="56" t="s">
        <v>134</v>
      </c>
      <c r="H4" s="56" t="s">
        <v>152</v>
      </c>
      <c r="I4" s="56" t="s">
        <v>135</v>
      </c>
      <c r="J4" s="56" t="s">
        <v>136</v>
      </c>
      <c r="K4" s="56" t="s">
        <v>137</v>
      </c>
      <c r="L4" s="56" t="s">
        <v>138</v>
      </c>
      <c r="M4" s="56" t="s">
        <v>139</v>
      </c>
      <c r="N4" s="56" t="s">
        <v>151</v>
      </c>
      <c r="O4" s="56" t="s">
        <v>140</v>
      </c>
      <c r="P4" s="56" t="s">
        <v>141</v>
      </c>
      <c r="Q4" s="56" t="s">
        <v>142</v>
      </c>
      <c r="R4" s="56" t="s">
        <v>143</v>
      </c>
      <c r="S4" s="56" t="s">
        <v>144</v>
      </c>
      <c r="T4" s="56" t="s">
        <v>145</v>
      </c>
      <c r="U4" s="56" t="s">
        <v>146</v>
      </c>
      <c r="V4" s="56" t="s">
        <v>147</v>
      </c>
      <c r="W4" s="56" t="s">
        <v>150</v>
      </c>
      <c r="X4" s="56" t="s">
        <v>148</v>
      </c>
      <c r="Y4" s="56" t="s">
        <v>149</v>
      </c>
      <c r="Z4" s="8"/>
    </row>
    <row r="5" spans="1:29" s="1" customFormat="1" ht="17.100000000000001" hidden="1" customHeight="1" thickTop="1">
      <c r="A5" s="70">
        <v>2016</v>
      </c>
      <c r="B5" s="71">
        <v>389306</v>
      </c>
      <c r="C5" s="62">
        <v>124388</v>
      </c>
      <c r="D5" s="62">
        <v>0</v>
      </c>
      <c r="E5" s="62">
        <v>6935</v>
      </c>
      <c r="F5" s="62">
        <v>0</v>
      </c>
      <c r="G5" s="62">
        <v>2</v>
      </c>
      <c r="H5" s="62">
        <v>6767</v>
      </c>
      <c r="I5" s="62">
        <v>480</v>
      </c>
      <c r="J5" s="62">
        <v>123</v>
      </c>
      <c r="K5" s="62">
        <v>112</v>
      </c>
      <c r="L5" s="62">
        <v>201534</v>
      </c>
      <c r="M5" s="62">
        <v>20073</v>
      </c>
      <c r="N5" s="62">
        <v>9937</v>
      </c>
      <c r="O5" s="62">
        <v>2910</v>
      </c>
      <c r="P5" s="62">
        <v>2273</v>
      </c>
      <c r="Q5" s="62">
        <v>6612</v>
      </c>
      <c r="R5" s="62">
        <v>6</v>
      </c>
      <c r="S5" s="62">
        <v>462</v>
      </c>
      <c r="T5" s="72">
        <v>1672</v>
      </c>
      <c r="U5" s="72">
        <v>770</v>
      </c>
      <c r="V5" s="72">
        <v>978</v>
      </c>
      <c r="W5" s="72">
        <v>121</v>
      </c>
      <c r="X5" s="72">
        <v>1153</v>
      </c>
      <c r="Y5" s="73">
        <v>1998</v>
      </c>
      <c r="Z5" s="8"/>
    </row>
    <row r="6" spans="1:29" s="1" customFormat="1" ht="17.100000000000001" hidden="1" customHeight="1">
      <c r="A6" s="70">
        <v>2017</v>
      </c>
      <c r="B6" s="71">
        <v>409985</v>
      </c>
      <c r="C6" s="62">
        <v>127759</v>
      </c>
      <c r="D6" s="62">
        <v>6</v>
      </c>
      <c r="E6" s="62">
        <v>6986</v>
      </c>
      <c r="F6" s="62">
        <v>100</v>
      </c>
      <c r="G6" s="62">
        <v>5</v>
      </c>
      <c r="H6" s="62">
        <v>7133</v>
      </c>
      <c r="I6" s="62">
        <v>540</v>
      </c>
      <c r="J6" s="62">
        <v>150</v>
      </c>
      <c r="K6" s="62">
        <v>112</v>
      </c>
      <c r="L6" s="62">
        <v>205051</v>
      </c>
      <c r="M6" s="62">
        <v>24438</v>
      </c>
      <c r="N6" s="62">
        <v>15907</v>
      </c>
      <c r="O6" s="62">
        <v>3917</v>
      </c>
      <c r="P6" s="62">
        <v>2767</v>
      </c>
      <c r="Q6" s="62">
        <v>6126</v>
      </c>
      <c r="R6" s="62">
        <v>149</v>
      </c>
      <c r="S6" s="62">
        <v>2785</v>
      </c>
      <c r="T6" s="72">
        <v>1774</v>
      </c>
      <c r="U6" s="72">
        <v>878</v>
      </c>
      <c r="V6" s="72">
        <v>1057</v>
      </c>
      <c r="W6" s="72">
        <v>0</v>
      </c>
      <c r="X6" s="72">
        <v>1138</v>
      </c>
      <c r="Y6" s="73">
        <v>1207</v>
      </c>
      <c r="Z6" s="8"/>
    </row>
    <row r="7" spans="1:29" s="1" customFormat="1" ht="17.100000000000001" customHeight="1" thickTop="1">
      <c r="A7" s="70">
        <v>2018</v>
      </c>
      <c r="B7" s="71">
        <v>437354</v>
      </c>
      <c r="C7" s="62">
        <v>139763</v>
      </c>
      <c r="D7" s="62">
        <v>10</v>
      </c>
      <c r="E7" s="62">
        <v>6487</v>
      </c>
      <c r="F7" s="62">
        <v>107</v>
      </c>
      <c r="G7" s="62">
        <v>1</v>
      </c>
      <c r="H7" s="62">
        <v>6167</v>
      </c>
      <c r="I7" s="62">
        <v>551</v>
      </c>
      <c r="J7" s="62">
        <v>137</v>
      </c>
      <c r="K7" s="62">
        <v>82</v>
      </c>
      <c r="L7" s="62">
        <v>214859</v>
      </c>
      <c r="M7" s="62">
        <v>27616</v>
      </c>
      <c r="N7" s="62">
        <v>15410</v>
      </c>
      <c r="O7" s="62">
        <v>5502</v>
      </c>
      <c r="P7" s="62">
        <v>3231</v>
      </c>
      <c r="Q7" s="62">
        <v>6311</v>
      </c>
      <c r="R7" s="62">
        <v>152</v>
      </c>
      <c r="S7" s="62">
        <v>4636</v>
      </c>
      <c r="T7" s="72">
        <v>2533</v>
      </c>
      <c r="U7" s="72">
        <v>971</v>
      </c>
      <c r="V7" s="72">
        <v>1151</v>
      </c>
      <c r="W7" s="72">
        <v>3</v>
      </c>
      <c r="X7" s="72">
        <v>1134</v>
      </c>
      <c r="Y7" s="73">
        <v>540</v>
      </c>
      <c r="Z7" s="8"/>
    </row>
    <row r="8" spans="1:29" s="1" customFormat="1" ht="17.100000000000001" customHeight="1">
      <c r="A8" s="70">
        <v>2019</v>
      </c>
      <c r="B8" s="71">
        <v>402687</v>
      </c>
      <c r="C8" s="62">
        <v>142567</v>
      </c>
      <c r="D8" s="62">
        <v>0</v>
      </c>
      <c r="E8" s="62">
        <v>5734</v>
      </c>
      <c r="F8" s="62">
        <v>51</v>
      </c>
      <c r="G8" s="62">
        <v>0</v>
      </c>
      <c r="H8" s="62">
        <v>5805</v>
      </c>
      <c r="I8" s="62">
        <v>605</v>
      </c>
      <c r="J8" s="62">
        <v>108</v>
      </c>
      <c r="K8" s="62">
        <v>0</v>
      </c>
      <c r="L8" s="62">
        <v>217215</v>
      </c>
      <c r="M8" s="62">
        <v>30602</v>
      </c>
      <c r="N8" s="62">
        <v>15100</v>
      </c>
      <c r="O8" s="62">
        <v>5834</v>
      </c>
      <c r="P8" s="62">
        <v>4336</v>
      </c>
      <c r="Q8" s="62">
        <v>9444</v>
      </c>
      <c r="R8" s="62">
        <v>163</v>
      </c>
      <c r="S8" s="62">
        <v>5151</v>
      </c>
      <c r="T8" s="72">
        <v>2324</v>
      </c>
      <c r="U8" s="72">
        <v>334</v>
      </c>
      <c r="V8" s="72">
        <v>1045</v>
      </c>
      <c r="W8" s="72">
        <v>16</v>
      </c>
      <c r="X8" s="72">
        <v>1186</v>
      </c>
      <c r="Y8" s="73">
        <v>1071</v>
      </c>
      <c r="Z8" s="8"/>
    </row>
    <row r="9" spans="1:29" s="1" customFormat="1" ht="17.100000000000001" customHeight="1">
      <c r="A9" s="70">
        <v>2020</v>
      </c>
      <c r="B9" s="71">
        <v>401942</v>
      </c>
      <c r="C9" s="62">
        <v>145269</v>
      </c>
      <c r="D9" s="62">
        <v>0</v>
      </c>
      <c r="E9" s="62">
        <v>5390</v>
      </c>
      <c r="F9" s="62">
        <v>22</v>
      </c>
      <c r="G9" s="62">
        <v>0</v>
      </c>
      <c r="H9" s="62">
        <v>4998</v>
      </c>
      <c r="I9" s="62">
        <v>654</v>
      </c>
      <c r="J9" s="62">
        <v>124</v>
      </c>
      <c r="K9" s="62">
        <v>0</v>
      </c>
      <c r="L9" s="62">
        <v>213093</v>
      </c>
      <c r="M9" s="62">
        <v>32392</v>
      </c>
      <c r="N9" s="62">
        <v>13837</v>
      </c>
      <c r="O9" s="62">
        <v>4838</v>
      </c>
      <c r="P9" s="62">
        <v>4234</v>
      </c>
      <c r="Q9" s="62">
        <v>10386</v>
      </c>
      <c r="R9" s="62">
        <v>154</v>
      </c>
      <c r="S9" s="62">
        <v>6990</v>
      </c>
      <c r="T9" s="72">
        <v>2500</v>
      </c>
      <c r="U9" s="72">
        <v>538</v>
      </c>
      <c r="V9" s="72">
        <v>908</v>
      </c>
      <c r="W9" s="72">
        <v>17</v>
      </c>
      <c r="X9" s="72">
        <v>1205</v>
      </c>
      <c r="Y9" s="73">
        <v>1542</v>
      </c>
      <c r="Z9" s="8"/>
    </row>
    <row r="10" spans="1:29" s="1" customFormat="1" ht="17.100000000000001" customHeight="1">
      <c r="A10" s="74">
        <v>2021</v>
      </c>
      <c r="B10" s="75">
        <v>465956</v>
      </c>
      <c r="C10" s="76">
        <v>150695</v>
      </c>
      <c r="D10" s="76" t="s">
        <v>128</v>
      </c>
      <c r="E10" s="76">
        <v>5319</v>
      </c>
      <c r="F10" s="76">
        <v>8</v>
      </c>
      <c r="G10" s="76" t="s">
        <v>128</v>
      </c>
      <c r="H10" s="76">
        <v>4976</v>
      </c>
      <c r="I10" s="76">
        <v>779</v>
      </c>
      <c r="J10" s="76">
        <v>196</v>
      </c>
      <c r="K10" s="76" t="s">
        <v>128</v>
      </c>
      <c r="L10" s="76">
        <v>218153</v>
      </c>
      <c r="M10" s="76">
        <v>34226</v>
      </c>
      <c r="N10" s="76">
        <v>15754</v>
      </c>
      <c r="O10" s="76">
        <v>3610</v>
      </c>
      <c r="P10" s="76">
        <v>4269</v>
      </c>
      <c r="Q10" s="76">
        <v>11894</v>
      </c>
      <c r="R10" s="76">
        <v>163</v>
      </c>
      <c r="S10" s="76">
        <v>8740</v>
      </c>
      <c r="T10" s="77">
        <v>2848</v>
      </c>
      <c r="U10" s="77">
        <v>676</v>
      </c>
      <c r="V10" s="77">
        <v>735</v>
      </c>
      <c r="W10" s="77">
        <v>17</v>
      </c>
      <c r="X10" s="77">
        <v>1506</v>
      </c>
      <c r="Y10" s="78">
        <v>1392</v>
      </c>
      <c r="Z10" s="8"/>
    </row>
    <row r="11" spans="1:29" s="1" customFormat="1" ht="17.100000000000001" customHeight="1">
      <c r="A11" s="52" t="s">
        <v>204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53"/>
      <c r="S11" s="53"/>
      <c r="T11" s="53"/>
      <c r="U11" s="53"/>
      <c r="V11" s="53"/>
      <c r="W11" s="53"/>
      <c r="X11" s="53"/>
      <c r="Y11" s="82"/>
      <c r="Z11" s="8"/>
    </row>
    <row r="12" spans="1:29" s="2" customFormat="1" ht="17.100000000000001" customHeight="1">
      <c r="A12" s="63" t="s">
        <v>127</v>
      </c>
      <c r="B12" s="63"/>
      <c r="C12" s="63"/>
      <c r="D12" s="63"/>
      <c r="E12" s="63"/>
      <c r="F12" s="63"/>
      <c r="G12" s="63"/>
      <c r="H12" s="63"/>
      <c r="I12" s="63"/>
      <c r="J12" s="6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21" t="s">
        <v>129</v>
      </c>
      <c r="Z12" s="64"/>
      <c r="AA12" s="65"/>
      <c r="AB12" s="65"/>
      <c r="AC12" s="65"/>
    </row>
    <row r="13" spans="1:29" ht="18" customHeight="1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Z13" s="8"/>
    </row>
    <row r="14" spans="1:29" ht="18" customHeight="1">
      <c r="Z14" s="8"/>
    </row>
    <row r="15" spans="1:29" s="2" customFormat="1" ht="17.100000000000001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</sheetData>
  <mergeCells count="2">
    <mergeCell ref="A2:Y2"/>
    <mergeCell ref="A3:M3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firstPageNumber="86" fitToWidth="0" pageOrder="overThenDown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4"/>
  <sheetViews>
    <sheetView view="pageBreakPreview" zoomScaleNormal="70" zoomScaleSheetLayoutView="100" workbookViewId="0">
      <selection activeCell="K13" sqref="K13"/>
    </sheetView>
  </sheetViews>
  <sheetFormatPr defaultRowHeight="13.5"/>
  <cols>
    <col min="2" max="3" width="9.88671875" customWidth="1"/>
    <col min="4" max="12" width="7.6640625" customWidth="1"/>
    <col min="13" max="13" width="9" customWidth="1"/>
    <col min="14" max="27" width="7.6640625" customWidth="1"/>
  </cols>
  <sheetData>
    <row r="1" spans="1:29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29" s="12" customFormat="1" ht="30" customHeight="1">
      <c r="A2" s="308" t="s">
        <v>192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11"/>
      <c r="AC2" s="11"/>
    </row>
    <row r="3" spans="1:29" s="2" customFormat="1" ht="15" customHeight="1">
      <c r="A3" s="309" t="s">
        <v>0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19" t="s">
        <v>1</v>
      </c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</row>
    <row r="4" spans="1:29" s="1" customFormat="1" ht="181.5" customHeight="1" thickBot="1">
      <c r="A4" s="58" t="s">
        <v>126</v>
      </c>
      <c r="B4" s="57" t="s">
        <v>58</v>
      </c>
      <c r="C4" s="56" t="s">
        <v>71</v>
      </c>
      <c r="D4" s="56" t="s">
        <v>72</v>
      </c>
      <c r="E4" s="56" t="s">
        <v>73</v>
      </c>
      <c r="F4" s="56" t="s">
        <v>111</v>
      </c>
      <c r="G4" s="56" t="s">
        <v>74</v>
      </c>
      <c r="H4" s="56" t="s">
        <v>75</v>
      </c>
      <c r="I4" s="56" t="s">
        <v>76</v>
      </c>
      <c r="J4" s="56" t="s">
        <v>77</v>
      </c>
      <c r="K4" s="56" t="s">
        <v>87</v>
      </c>
      <c r="L4" s="56" t="s">
        <v>88</v>
      </c>
      <c r="M4" s="56" t="s">
        <v>89</v>
      </c>
      <c r="N4" s="56" t="s">
        <v>78</v>
      </c>
      <c r="O4" s="56" t="s">
        <v>90</v>
      </c>
      <c r="P4" s="56" t="s">
        <v>79</v>
      </c>
      <c r="Q4" s="56" t="s">
        <v>80</v>
      </c>
      <c r="R4" s="56" t="s">
        <v>91</v>
      </c>
      <c r="S4" s="56" t="s">
        <v>92</v>
      </c>
      <c r="T4" s="56" t="s">
        <v>94</v>
      </c>
      <c r="U4" s="56" t="s">
        <v>81</v>
      </c>
      <c r="V4" s="56" t="s">
        <v>82</v>
      </c>
      <c r="W4" s="56" t="s">
        <v>93</v>
      </c>
      <c r="X4" s="56" t="s">
        <v>83</v>
      </c>
      <c r="Y4" s="56" t="s">
        <v>84</v>
      </c>
      <c r="Z4" s="56" t="s">
        <v>85</v>
      </c>
      <c r="AA4" s="56" t="s">
        <v>86</v>
      </c>
      <c r="AB4" s="8"/>
    </row>
    <row r="5" spans="1:29" s="1" customFormat="1" ht="17.100000000000001" customHeight="1" thickTop="1">
      <c r="A5" s="59">
        <v>2022</v>
      </c>
      <c r="B5" s="79">
        <v>456141</v>
      </c>
      <c r="C5" s="168">
        <v>150927</v>
      </c>
      <c r="D5" s="62">
        <v>478</v>
      </c>
      <c r="E5" s="62">
        <v>0</v>
      </c>
      <c r="F5" s="62">
        <v>5069</v>
      </c>
      <c r="G5" s="62">
        <v>11</v>
      </c>
      <c r="H5" s="62">
        <v>0</v>
      </c>
      <c r="I5" s="62">
        <v>4932</v>
      </c>
      <c r="J5" s="62">
        <v>1146</v>
      </c>
      <c r="K5" s="62">
        <v>165</v>
      </c>
      <c r="L5" s="62">
        <v>0</v>
      </c>
      <c r="M5" s="169">
        <v>205841</v>
      </c>
      <c r="N5" s="62">
        <v>513</v>
      </c>
      <c r="O5" s="62">
        <v>34360</v>
      </c>
      <c r="P5" s="62">
        <v>14512</v>
      </c>
      <c r="Q5" s="62">
        <v>2947</v>
      </c>
      <c r="R5" s="62">
        <v>4121</v>
      </c>
      <c r="S5" s="62">
        <v>2367</v>
      </c>
      <c r="T5" s="62">
        <v>751</v>
      </c>
      <c r="U5" s="62">
        <v>9368</v>
      </c>
      <c r="V5" s="62">
        <v>11051</v>
      </c>
      <c r="W5" s="62">
        <v>569</v>
      </c>
      <c r="X5" s="62">
        <v>7</v>
      </c>
      <c r="Y5" s="62">
        <v>876</v>
      </c>
      <c r="Z5" s="62">
        <v>500</v>
      </c>
      <c r="AA5" s="79">
        <v>5630</v>
      </c>
      <c r="AB5" s="8"/>
    </row>
    <row r="6" spans="1:29" s="55" customFormat="1" ht="17.100000000000001" customHeight="1">
      <c r="A6" s="60">
        <v>2023</v>
      </c>
      <c r="B6" s="105">
        <f>SUM(C6:AA6)</f>
        <v>458041.02400000009</v>
      </c>
      <c r="C6" s="201">
        <f>SUM(C7:C18)</f>
        <v>157657.39700000003</v>
      </c>
      <c r="D6" s="200">
        <f>SUM(D7:D18)</f>
        <v>490.358</v>
      </c>
      <c r="E6" s="200">
        <f t="shared" ref="E6:AA6" si="0">SUM(E7:E18)</f>
        <v>0</v>
      </c>
      <c r="F6" s="200">
        <f t="shared" si="0"/>
        <v>4548.7460000000001</v>
      </c>
      <c r="G6" s="200">
        <f t="shared" si="0"/>
        <v>13.911999999999999</v>
      </c>
      <c r="H6" s="200">
        <f t="shared" si="0"/>
        <v>0</v>
      </c>
      <c r="I6" s="200">
        <f t="shared" si="0"/>
        <v>4271.9660000000003</v>
      </c>
      <c r="J6" s="200">
        <f t="shared" si="0"/>
        <v>1603.2660000000003</v>
      </c>
      <c r="K6" s="200">
        <f t="shared" si="0"/>
        <v>110.154</v>
      </c>
      <c r="L6" s="200">
        <f t="shared" si="0"/>
        <v>0</v>
      </c>
      <c r="M6" s="200">
        <f t="shared" si="0"/>
        <v>205246.764</v>
      </c>
      <c r="N6" s="200">
        <f t="shared" si="0"/>
        <v>522.52600000000007</v>
      </c>
      <c r="O6" s="200">
        <f t="shared" si="0"/>
        <v>31926.259000000005</v>
      </c>
      <c r="P6" s="200">
        <f t="shared" si="0"/>
        <v>12877.907000000001</v>
      </c>
      <c r="Q6" s="200">
        <f t="shared" si="0"/>
        <v>3034.4259999999999</v>
      </c>
      <c r="R6" s="200">
        <f t="shared" si="0"/>
        <v>4108.8200000000006</v>
      </c>
      <c r="S6" s="200">
        <f t="shared" si="0"/>
        <v>2172.9459999999999</v>
      </c>
      <c r="T6" s="200">
        <f t="shared" si="0"/>
        <v>705.06899999999996</v>
      </c>
      <c r="U6" s="200">
        <f t="shared" si="0"/>
        <v>10065.863000000001</v>
      </c>
      <c r="V6" s="200">
        <f t="shared" si="0"/>
        <v>11732.061</v>
      </c>
      <c r="W6" s="200">
        <f t="shared" si="0"/>
        <v>584.38100000000009</v>
      </c>
      <c r="X6" s="200">
        <f t="shared" si="0"/>
        <v>3.5289999999999999</v>
      </c>
      <c r="Y6" s="200">
        <f t="shared" si="0"/>
        <v>775.98799999999983</v>
      </c>
      <c r="Z6" s="200">
        <f t="shared" si="0"/>
        <v>407.83099999999996</v>
      </c>
      <c r="AA6" s="199">
        <f t="shared" si="0"/>
        <v>5180.8550000000005</v>
      </c>
      <c r="AB6" s="54"/>
    </row>
    <row r="7" spans="1:29" s="1" customFormat="1" ht="17.100000000000001" customHeight="1">
      <c r="A7" s="59" t="s">
        <v>180</v>
      </c>
      <c r="B7" s="198">
        <f>SUM(C7:AA7)</f>
        <v>39240.325000000004</v>
      </c>
      <c r="C7" s="226">
        <v>12370.416999999999</v>
      </c>
      <c r="D7" s="178">
        <v>49.58</v>
      </c>
      <c r="E7" s="177">
        <v>0</v>
      </c>
      <c r="F7" s="197">
        <v>504.471</v>
      </c>
      <c r="G7" s="196">
        <v>2.0220000000000002</v>
      </c>
      <c r="H7" s="177">
        <v>0</v>
      </c>
      <c r="I7" s="195">
        <v>470.23200000000003</v>
      </c>
      <c r="J7" s="194">
        <v>155.22</v>
      </c>
      <c r="K7" s="193">
        <v>15.401</v>
      </c>
      <c r="L7" s="177">
        <v>0</v>
      </c>
      <c r="M7" s="192">
        <v>17335.948</v>
      </c>
      <c r="N7" s="191">
        <v>55.978000000000002</v>
      </c>
      <c r="O7" s="190">
        <v>3130.5619999999999</v>
      </c>
      <c r="P7" s="189">
        <v>1278.7260000000001</v>
      </c>
      <c r="Q7" s="188">
        <v>277.95100000000002</v>
      </c>
      <c r="R7" s="187">
        <v>451.90600000000001</v>
      </c>
      <c r="S7" s="186">
        <v>246.40200000000002</v>
      </c>
      <c r="T7" s="185">
        <v>89.424999999999997</v>
      </c>
      <c r="U7" s="225">
        <v>1123.693</v>
      </c>
      <c r="V7" s="224">
        <v>980.23800000000006</v>
      </c>
      <c r="W7" s="223">
        <v>86.861999999999995</v>
      </c>
      <c r="X7" s="222">
        <v>0</v>
      </c>
      <c r="Y7" s="221">
        <v>94.486000000000004</v>
      </c>
      <c r="Z7" s="184">
        <v>45.765000000000001</v>
      </c>
      <c r="AA7" s="183">
        <v>475.04</v>
      </c>
      <c r="AB7" s="8"/>
    </row>
    <row r="8" spans="1:29" s="1" customFormat="1" ht="17.100000000000001" customHeight="1">
      <c r="A8" s="59" t="s">
        <v>181</v>
      </c>
      <c r="B8" s="198">
        <f t="shared" ref="B8:B18" si="1">SUM(C8:AA8)</f>
        <v>36437.307000000001</v>
      </c>
      <c r="C8" s="226">
        <v>11475.293</v>
      </c>
      <c r="D8" s="178">
        <v>49.445</v>
      </c>
      <c r="E8" s="177">
        <v>0</v>
      </c>
      <c r="F8" s="197">
        <v>482.84500000000003</v>
      </c>
      <c r="G8" s="196">
        <v>2.137</v>
      </c>
      <c r="H8" s="177">
        <v>0</v>
      </c>
      <c r="I8" s="195">
        <v>464.10900000000004</v>
      </c>
      <c r="J8" s="194">
        <v>132.77500000000001</v>
      </c>
      <c r="K8" s="193">
        <v>13.155000000000001</v>
      </c>
      <c r="L8" s="177">
        <v>0</v>
      </c>
      <c r="M8" s="192">
        <v>16037.602000000001</v>
      </c>
      <c r="N8" s="191">
        <v>51.368000000000002</v>
      </c>
      <c r="O8" s="190">
        <v>2766.308</v>
      </c>
      <c r="P8" s="189">
        <v>1256.008</v>
      </c>
      <c r="Q8" s="188">
        <v>290.31900000000002</v>
      </c>
      <c r="R8" s="187">
        <v>398.35700000000003</v>
      </c>
      <c r="S8" s="186">
        <v>227.98099999999999</v>
      </c>
      <c r="T8" s="185">
        <v>82.614999999999995</v>
      </c>
      <c r="U8" s="225">
        <v>1036.364</v>
      </c>
      <c r="V8" s="224">
        <v>1039.865</v>
      </c>
      <c r="W8" s="223">
        <v>75.427999999999997</v>
      </c>
      <c r="X8" s="222">
        <v>0.83299999999999996</v>
      </c>
      <c r="Y8" s="221">
        <v>84.69</v>
      </c>
      <c r="Z8" s="184">
        <v>48.661999999999999</v>
      </c>
      <c r="AA8" s="183">
        <v>421.14800000000002</v>
      </c>
      <c r="AB8" s="8"/>
    </row>
    <row r="9" spans="1:29" s="1" customFormat="1" ht="17.100000000000001" customHeight="1">
      <c r="A9" s="59" t="s">
        <v>116</v>
      </c>
      <c r="B9" s="198">
        <f t="shared" si="1"/>
        <v>37424.073000000011</v>
      </c>
      <c r="C9" s="226">
        <v>11677.071</v>
      </c>
      <c r="D9" s="178">
        <v>41.72</v>
      </c>
      <c r="E9" s="177">
        <v>0</v>
      </c>
      <c r="F9" s="197">
        <v>416.25</v>
      </c>
      <c r="G9" s="196">
        <v>1.6930000000000001</v>
      </c>
      <c r="H9" s="177">
        <v>0</v>
      </c>
      <c r="I9" s="195">
        <v>386.048</v>
      </c>
      <c r="J9" s="194">
        <v>122.63500000000001</v>
      </c>
      <c r="K9" s="193">
        <v>9.6509999999999998</v>
      </c>
      <c r="L9" s="177">
        <v>0</v>
      </c>
      <c r="M9" s="192">
        <v>17892.489000000001</v>
      </c>
      <c r="N9" s="191">
        <v>38.835000000000001</v>
      </c>
      <c r="O9" s="190">
        <v>2617.7379999999998</v>
      </c>
      <c r="P9" s="189">
        <v>1156.578</v>
      </c>
      <c r="Q9" s="188">
        <v>271.512</v>
      </c>
      <c r="R9" s="187">
        <v>348.94900000000001</v>
      </c>
      <c r="S9" s="186">
        <v>182.23699999999999</v>
      </c>
      <c r="T9" s="185">
        <v>60.353999999999999</v>
      </c>
      <c r="U9" s="225">
        <v>782.16200000000003</v>
      </c>
      <c r="V9" s="224">
        <v>873.35500000000002</v>
      </c>
      <c r="W9" s="223">
        <v>55.300000000000004</v>
      </c>
      <c r="X9" s="222">
        <v>0.53500000000000003</v>
      </c>
      <c r="Y9" s="221">
        <v>65.129000000000005</v>
      </c>
      <c r="Z9" s="184">
        <v>41.707000000000001</v>
      </c>
      <c r="AA9" s="183">
        <v>382.125</v>
      </c>
      <c r="AB9" s="8"/>
    </row>
    <row r="10" spans="1:29" s="1" customFormat="1" ht="17.100000000000001" customHeight="1">
      <c r="A10" s="59" t="s">
        <v>117</v>
      </c>
      <c r="B10" s="198">
        <f t="shared" si="1"/>
        <v>36772.354000000007</v>
      </c>
      <c r="C10" s="226">
        <v>11874.043</v>
      </c>
      <c r="D10" s="178">
        <v>38.399000000000001</v>
      </c>
      <c r="E10" s="177">
        <v>0</v>
      </c>
      <c r="F10" s="197">
        <v>389.75</v>
      </c>
      <c r="G10" s="196">
        <v>1.175</v>
      </c>
      <c r="H10" s="177">
        <v>0</v>
      </c>
      <c r="I10" s="195">
        <v>420.53899999999999</v>
      </c>
      <c r="J10" s="194">
        <v>121.322</v>
      </c>
      <c r="K10" s="193">
        <v>7.2309999999999999</v>
      </c>
      <c r="L10" s="177">
        <v>0</v>
      </c>
      <c r="M10" s="192">
        <v>17060.816999999999</v>
      </c>
      <c r="N10" s="191">
        <v>37.719000000000001</v>
      </c>
      <c r="O10" s="190">
        <v>2606.9679999999998</v>
      </c>
      <c r="P10" s="189">
        <v>1141.8620000000001</v>
      </c>
      <c r="Q10" s="188">
        <v>260.58300000000003</v>
      </c>
      <c r="R10" s="187">
        <v>353.19400000000002</v>
      </c>
      <c r="S10" s="186">
        <v>174.22200000000001</v>
      </c>
      <c r="T10" s="185">
        <v>49.621000000000002</v>
      </c>
      <c r="U10" s="225">
        <v>755.80500000000006</v>
      </c>
      <c r="V10" s="224">
        <v>981.92500000000007</v>
      </c>
      <c r="W10" s="223">
        <v>46.768999999999998</v>
      </c>
      <c r="X10" s="222">
        <v>0.25800000000000001</v>
      </c>
      <c r="Y10" s="221">
        <v>60.148000000000003</v>
      </c>
      <c r="Z10" s="184">
        <v>35.616</v>
      </c>
      <c r="AA10" s="183">
        <v>354.38800000000003</v>
      </c>
      <c r="AB10" s="8"/>
    </row>
    <row r="11" spans="1:29" s="1" customFormat="1" ht="17.100000000000001" customHeight="1">
      <c r="A11" s="233" t="s">
        <v>118</v>
      </c>
      <c r="B11" s="198">
        <f t="shared" si="1"/>
        <v>38078.408999999978</v>
      </c>
      <c r="C11" s="226">
        <v>12659.044</v>
      </c>
      <c r="D11" s="178">
        <v>36.109000000000002</v>
      </c>
      <c r="E11" s="177">
        <v>0</v>
      </c>
      <c r="F11" s="197">
        <v>335.06099999999998</v>
      </c>
      <c r="G11" s="196">
        <v>0.83200000000000007</v>
      </c>
      <c r="H11" s="177">
        <v>0</v>
      </c>
      <c r="I11" s="195">
        <v>371.94400000000002</v>
      </c>
      <c r="J11" s="194">
        <v>119.625</v>
      </c>
      <c r="K11" s="193">
        <v>5.4550000000000001</v>
      </c>
      <c r="L11" s="177">
        <v>0</v>
      </c>
      <c r="M11" s="192">
        <v>18106.096000000001</v>
      </c>
      <c r="N11" s="191">
        <v>40.369999999999997</v>
      </c>
      <c r="O11" s="190">
        <v>2478.6089999999999</v>
      </c>
      <c r="P11" s="189">
        <v>1030.028</v>
      </c>
      <c r="Q11" s="188">
        <v>233.48099999999999</v>
      </c>
      <c r="R11" s="187">
        <v>313.02</v>
      </c>
      <c r="S11" s="186">
        <v>158.75700000000001</v>
      </c>
      <c r="T11" s="185">
        <v>43.881999999999998</v>
      </c>
      <c r="U11" s="225">
        <v>722.46600000000001</v>
      </c>
      <c r="V11" s="224">
        <v>928.43299999999999</v>
      </c>
      <c r="W11" s="223">
        <v>36.698</v>
      </c>
      <c r="X11" s="222">
        <v>0.24099999999999999</v>
      </c>
      <c r="Y11" s="221">
        <v>50.923999999999999</v>
      </c>
      <c r="Z11" s="184">
        <v>29.242000000000001</v>
      </c>
      <c r="AA11" s="183">
        <v>378.09199999999998</v>
      </c>
      <c r="AB11" s="8"/>
    </row>
    <row r="12" spans="1:29" s="1" customFormat="1" ht="17.100000000000001" customHeight="1">
      <c r="A12" s="59" t="s">
        <v>119</v>
      </c>
      <c r="B12" s="198">
        <f t="shared" si="1"/>
        <v>39561.898999999998</v>
      </c>
      <c r="C12" s="226">
        <v>13462.508</v>
      </c>
      <c r="D12" s="178">
        <v>35.241999999999997</v>
      </c>
      <c r="E12" s="177">
        <v>0</v>
      </c>
      <c r="F12" s="197">
        <v>339.80900000000003</v>
      </c>
      <c r="G12" s="196">
        <v>0.84499999999999997</v>
      </c>
      <c r="H12" s="177">
        <v>0</v>
      </c>
      <c r="I12" s="195">
        <v>364.07100000000003</v>
      </c>
      <c r="J12" s="194">
        <v>118.71900000000001</v>
      </c>
      <c r="K12" s="193">
        <v>6.1360000000000001</v>
      </c>
      <c r="L12" s="177">
        <v>0</v>
      </c>
      <c r="M12" s="192">
        <v>18372.295000000002</v>
      </c>
      <c r="N12" s="191">
        <v>41.701999999999998</v>
      </c>
      <c r="O12" s="190">
        <v>2672.538</v>
      </c>
      <c r="P12" s="189">
        <v>1103.057</v>
      </c>
      <c r="Q12" s="188">
        <v>256.62900000000002</v>
      </c>
      <c r="R12" s="187">
        <v>308.36</v>
      </c>
      <c r="S12" s="186">
        <v>169.244</v>
      </c>
      <c r="T12" s="185">
        <v>44.234999999999999</v>
      </c>
      <c r="U12" s="225">
        <v>705.51599999999996</v>
      </c>
      <c r="V12" s="224">
        <v>1012.227</v>
      </c>
      <c r="W12" s="223">
        <v>31.195</v>
      </c>
      <c r="X12" s="222">
        <v>0.215</v>
      </c>
      <c r="Y12" s="221">
        <v>56.06</v>
      </c>
      <c r="Z12" s="184">
        <v>29.771000000000001</v>
      </c>
      <c r="AA12" s="183">
        <v>431.52500000000003</v>
      </c>
      <c r="AB12" s="8"/>
    </row>
    <row r="13" spans="1:29" s="1" customFormat="1" ht="17.100000000000001" customHeight="1">
      <c r="A13" s="59" t="s">
        <v>120</v>
      </c>
      <c r="B13" s="198">
        <f t="shared" si="1"/>
        <v>40912.102999999996</v>
      </c>
      <c r="C13" s="226">
        <v>14588.857</v>
      </c>
      <c r="D13" s="178">
        <v>35.922000000000004</v>
      </c>
      <c r="E13" s="177">
        <v>0</v>
      </c>
      <c r="F13" s="197">
        <v>355.00100000000003</v>
      </c>
      <c r="G13" s="196">
        <v>0.872</v>
      </c>
      <c r="H13" s="177">
        <v>0</v>
      </c>
      <c r="I13" s="195">
        <v>342.70800000000003</v>
      </c>
      <c r="J13" s="194">
        <v>121.312</v>
      </c>
      <c r="K13" s="193">
        <v>8.979000000000001</v>
      </c>
      <c r="L13" s="177">
        <v>0</v>
      </c>
      <c r="M13" s="192">
        <v>18326.284</v>
      </c>
      <c r="N13" s="191">
        <v>38.350999999999999</v>
      </c>
      <c r="O13" s="190">
        <v>2917.7200000000003</v>
      </c>
      <c r="P13" s="189">
        <v>902.01800000000003</v>
      </c>
      <c r="Q13" s="188">
        <v>265.76</v>
      </c>
      <c r="R13" s="187">
        <v>293.91300000000001</v>
      </c>
      <c r="S13" s="186">
        <v>172.32</v>
      </c>
      <c r="T13" s="185">
        <v>53.585000000000001</v>
      </c>
      <c r="U13" s="225">
        <v>793.73300000000006</v>
      </c>
      <c r="V13" s="224">
        <v>1052.433</v>
      </c>
      <c r="W13" s="223">
        <v>33.863</v>
      </c>
      <c r="X13" s="222">
        <v>0.193</v>
      </c>
      <c r="Y13" s="221">
        <v>54.679000000000002</v>
      </c>
      <c r="Z13" s="184">
        <v>31.121000000000002</v>
      </c>
      <c r="AA13" s="183">
        <v>522.47900000000004</v>
      </c>
      <c r="AB13" s="8"/>
    </row>
    <row r="14" spans="1:29" s="1" customFormat="1" ht="17.100000000000001" customHeight="1">
      <c r="A14" s="59" t="s">
        <v>121</v>
      </c>
      <c r="B14" s="198">
        <f t="shared" si="1"/>
        <v>42420.221999999987</v>
      </c>
      <c r="C14" s="226">
        <v>15395.722</v>
      </c>
      <c r="D14" s="178">
        <v>40.326000000000001</v>
      </c>
      <c r="E14" s="177">
        <v>0</v>
      </c>
      <c r="F14" s="197">
        <v>324.95400000000001</v>
      </c>
      <c r="G14" s="196">
        <v>0.871</v>
      </c>
      <c r="H14" s="177">
        <v>0</v>
      </c>
      <c r="I14" s="195">
        <v>314.63299999999998</v>
      </c>
      <c r="J14" s="194">
        <v>117.806</v>
      </c>
      <c r="K14" s="193">
        <v>10.57</v>
      </c>
      <c r="L14" s="177">
        <v>0</v>
      </c>
      <c r="M14" s="192">
        <v>19315.512999999999</v>
      </c>
      <c r="N14" s="191">
        <v>48.701000000000001</v>
      </c>
      <c r="O14" s="190">
        <v>2734.4700000000003</v>
      </c>
      <c r="P14" s="189">
        <v>910.73099999999999</v>
      </c>
      <c r="Q14" s="188">
        <v>242.678</v>
      </c>
      <c r="R14" s="187">
        <v>302.61099999999999</v>
      </c>
      <c r="S14" s="186">
        <v>172.18600000000001</v>
      </c>
      <c r="T14" s="185">
        <v>70.272999999999996</v>
      </c>
      <c r="U14" s="225">
        <v>801.31000000000006</v>
      </c>
      <c r="V14" s="224">
        <v>920.33100000000002</v>
      </c>
      <c r="W14" s="223">
        <v>37.297000000000004</v>
      </c>
      <c r="X14" s="222">
        <v>0</v>
      </c>
      <c r="Y14" s="221">
        <v>57.579000000000001</v>
      </c>
      <c r="Z14" s="184">
        <v>32.186999999999998</v>
      </c>
      <c r="AA14" s="183">
        <v>569.47299999999996</v>
      </c>
      <c r="AB14" s="8"/>
    </row>
    <row r="15" spans="1:29" s="1" customFormat="1" ht="17.100000000000001" customHeight="1">
      <c r="A15" s="59" t="s">
        <v>122</v>
      </c>
      <c r="B15" s="198">
        <f t="shared" si="1"/>
        <v>40750.400999999998</v>
      </c>
      <c r="C15" s="226">
        <v>14691.187</v>
      </c>
      <c r="D15" s="178">
        <v>42.250999999999998</v>
      </c>
      <c r="E15" s="177">
        <v>0</v>
      </c>
      <c r="F15" s="197">
        <v>341.75799999999998</v>
      </c>
      <c r="G15" s="196">
        <v>0.71299999999999997</v>
      </c>
      <c r="H15" s="177">
        <v>0</v>
      </c>
      <c r="I15" s="195">
        <v>294.54500000000002</v>
      </c>
      <c r="J15" s="194">
        <v>158.453</v>
      </c>
      <c r="K15" s="193">
        <v>10.338000000000001</v>
      </c>
      <c r="L15" s="177">
        <v>0</v>
      </c>
      <c r="M15" s="192">
        <v>18167.956000000002</v>
      </c>
      <c r="N15" s="191">
        <v>47.557000000000002</v>
      </c>
      <c r="O15" s="190">
        <v>2633.9569999999999</v>
      </c>
      <c r="P15" s="189">
        <v>939.22500000000002</v>
      </c>
      <c r="Q15" s="188">
        <v>285.78100000000001</v>
      </c>
      <c r="R15" s="187">
        <v>323.37600000000003</v>
      </c>
      <c r="S15" s="186">
        <v>182.15100000000001</v>
      </c>
      <c r="T15" s="185">
        <v>67.307000000000002</v>
      </c>
      <c r="U15" s="225">
        <v>949.07400000000007</v>
      </c>
      <c r="V15" s="224">
        <v>1021.294</v>
      </c>
      <c r="W15" s="223">
        <v>40.08</v>
      </c>
      <c r="X15" s="222">
        <v>0.51300000000000001</v>
      </c>
      <c r="Y15" s="221">
        <v>60.304000000000002</v>
      </c>
      <c r="Z15" s="184">
        <v>33.808</v>
      </c>
      <c r="AA15" s="183">
        <v>458.77300000000002</v>
      </c>
      <c r="AB15" s="8"/>
    </row>
    <row r="16" spans="1:29" s="1" customFormat="1" ht="17.100000000000001" customHeight="1">
      <c r="A16" s="59" t="s">
        <v>123</v>
      </c>
      <c r="B16" s="198">
        <f t="shared" si="1"/>
        <v>37090.128000000012</v>
      </c>
      <c r="C16" s="226">
        <v>12998.345000000001</v>
      </c>
      <c r="D16" s="178">
        <v>37.911999999999999</v>
      </c>
      <c r="E16" s="177">
        <v>0</v>
      </c>
      <c r="F16" s="197">
        <v>284.71199999999999</v>
      </c>
      <c r="G16" s="196">
        <v>0.65100000000000002</v>
      </c>
      <c r="H16" s="177">
        <v>0</v>
      </c>
      <c r="I16" s="195">
        <v>225.58700000000002</v>
      </c>
      <c r="J16" s="194">
        <v>126.86500000000001</v>
      </c>
      <c r="K16" s="193">
        <v>6.181</v>
      </c>
      <c r="L16" s="177">
        <v>0</v>
      </c>
      <c r="M16" s="192">
        <v>17672.278000000002</v>
      </c>
      <c r="N16" s="191">
        <v>38.21</v>
      </c>
      <c r="O16" s="190">
        <v>2116.6150000000002</v>
      </c>
      <c r="P16" s="189">
        <v>868.99700000000007</v>
      </c>
      <c r="Q16" s="188">
        <v>177.80500000000001</v>
      </c>
      <c r="R16" s="187">
        <v>281.36099999999999</v>
      </c>
      <c r="S16" s="186">
        <v>133.60499999999999</v>
      </c>
      <c r="T16" s="185">
        <v>40.103000000000002</v>
      </c>
      <c r="U16" s="225">
        <v>681.26599999999996</v>
      </c>
      <c r="V16" s="224">
        <v>916</v>
      </c>
      <c r="W16" s="223">
        <v>35.215000000000003</v>
      </c>
      <c r="X16" s="222">
        <v>0.74099999999999999</v>
      </c>
      <c r="Y16" s="221">
        <v>52.927</v>
      </c>
      <c r="Z16" s="184">
        <v>25.060000000000002</v>
      </c>
      <c r="AA16" s="183">
        <v>369.69200000000001</v>
      </c>
      <c r="AB16" s="8"/>
    </row>
    <row r="17" spans="1:31" s="1" customFormat="1" ht="17.100000000000001" customHeight="1">
      <c r="A17" s="59" t="s">
        <v>124</v>
      </c>
      <c r="B17" s="198">
        <f t="shared" si="1"/>
        <v>32723.332000000002</v>
      </c>
      <c r="C17" s="226">
        <v>13550.675999999999</v>
      </c>
      <c r="D17" s="178">
        <v>40.041000000000004</v>
      </c>
      <c r="E17" s="177">
        <v>0</v>
      </c>
      <c r="F17" s="197">
        <v>368.74299999999999</v>
      </c>
      <c r="G17" s="196">
        <v>0.90500000000000003</v>
      </c>
      <c r="H17" s="177">
        <v>0</v>
      </c>
      <c r="I17" s="195">
        <v>285.19299999999998</v>
      </c>
      <c r="J17" s="194">
        <v>144.78300000000002</v>
      </c>
      <c r="K17" s="193">
        <v>6.5510000000000002</v>
      </c>
      <c r="L17" s="177">
        <v>0</v>
      </c>
      <c r="M17" s="192">
        <v>11479.109</v>
      </c>
      <c r="N17" s="191">
        <v>42.261000000000003</v>
      </c>
      <c r="O17" s="190">
        <v>2707.846</v>
      </c>
      <c r="P17" s="189">
        <v>1073.345</v>
      </c>
      <c r="Q17" s="188">
        <v>206.464</v>
      </c>
      <c r="R17" s="187">
        <v>345.50100000000003</v>
      </c>
      <c r="S17" s="186">
        <v>166.78200000000001</v>
      </c>
      <c r="T17" s="185">
        <v>42.518999999999998</v>
      </c>
      <c r="U17" s="225">
        <v>773.75599999999997</v>
      </c>
      <c r="V17" s="224">
        <v>985.11300000000006</v>
      </c>
      <c r="W17" s="223">
        <v>40.719000000000001</v>
      </c>
      <c r="X17" s="177"/>
      <c r="Y17" s="221">
        <v>63.006999999999998</v>
      </c>
      <c r="Z17" s="184">
        <v>24.529</v>
      </c>
      <c r="AA17" s="183">
        <v>375.48900000000003</v>
      </c>
      <c r="AB17" s="8"/>
    </row>
    <row r="18" spans="1:31" s="1" customFormat="1" ht="17.100000000000001" customHeight="1">
      <c r="A18" s="61" t="s">
        <v>125</v>
      </c>
      <c r="B18" s="182">
        <f t="shared" si="1"/>
        <v>36630.471000000005</v>
      </c>
      <c r="C18" s="220">
        <v>12914.234</v>
      </c>
      <c r="D18" s="219">
        <v>43.411000000000001</v>
      </c>
      <c r="E18" s="218">
        <v>0</v>
      </c>
      <c r="F18" s="217">
        <v>405.392</v>
      </c>
      <c r="G18" s="216">
        <v>1.196</v>
      </c>
      <c r="H18" s="218">
        <v>0</v>
      </c>
      <c r="I18" s="215">
        <v>332.35700000000003</v>
      </c>
      <c r="J18" s="214">
        <v>163.751</v>
      </c>
      <c r="K18" s="213">
        <v>10.506</v>
      </c>
      <c r="L18" s="218">
        <v>0</v>
      </c>
      <c r="M18" s="212">
        <v>15480.377</v>
      </c>
      <c r="N18" s="181">
        <v>41.474000000000004</v>
      </c>
      <c r="O18" s="211">
        <v>2542.9279999999999</v>
      </c>
      <c r="P18" s="210">
        <v>1217.3320000000001</v>
      </c>
      <c r="Q18" s="209">
        <v>265.46300000000002</v>
      </c>
      <c r="R18" s="208">
        <v>388.27199999999999</v>
      </c>
      <c r="S18" s="207">
        <v>187.059</v>
      </c>
      <c r="T18" s="206">
        <v>61.15</v>
      </c>
      <c r="U18" s="205">
        <v>940.71800000000007</v>
      </c>
      <c r="V18" s="204">
        <v>1020.847</v>
      </c>
      <c r="W18" s="203">
        <v>64.954999999999998</v>
      </c>
      <c r="X18" s="218"/>
      <c r="Y18" s="202">
        <v>76.055000000000007</v>
      </c>
      <c r="Z18" s="180">
        <v>30.363</v>
      </c>
      <c r="AA18" s="179">
        <v>442.63100000000003</v>
      </c>
      <c r="AB18" s="8"/>
    </row>
    <row r="19" spans="1:31" s="67" customFormat="1" ht="17.100000000000001" customHeight="1">
      <c r="A19" s="153" t="s">
        <v>203</v>
      </c>
      <c r="B19" s="154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82" t="s">
        <v>182</v>
      </c>
      <c r="AB19" s="52"/>
    </row>
    <row r="20" spans="1:31" s="2" customFormat="1" ht="17.100000000000001" customHeight="1">
      <c r="A20" s="63" t="s">
        <v>127</v>
      </c>
      <c r="B20" s="63"/>
      <c r="C20" s="63"/>
      <c r="D20" s="63"/>
      <c r="E20" s="63"/>
      <c r="F20" s="63"/>
      <c r="G20" s="63"/>
      <c r="H20" s="63"/>
      <c r="I20" s="63"/>
      <c r="J20" s="63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2" t="s">
        <v>129</v>
      </c>
      <c r="AB20" s="64"/>
      <c r="AC20" s="65"/>
      <c r="AD20" s="65"/>
      <c r="AE20" s="65"/>
    </row>
    <row r="21" spans="1:3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3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</row>
    <row r="23" spans="1:3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</row>
    <row r="24" spans="1:3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</row>
  </sheetData>
  <mergeCells count="3">
    <mergeCell ref="A2:AA2"/>
    <mergeCell ref="A3:M3"/>
    <mergeCell ref="N3:AA3"/>
  </mergeCells>
  <phoneticPr fontId="3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view="pageBreakPreview" zoomScaleNormal="100" zoomScaleSheetLayoutView="100" workbookViewId="0">
      <selection activeCell="B18" sqref="B18"/>
    </sheetView>
  </sheetViews>
  <sheetFormatPr defaultColWidth="8.88671875" defaultRowHeight="13.5"/>
  <cols>
    <col min="1" max="1" width="8.77734375" style="7" customWidth="1"/>
    <col min="2" max="4" width="28.6640625" style="7" customWidth="1"/>
    <col min="5" max="16384" width="8.88671875" style="7"/>
  </cols>
  <sheetData>
    <row r="1" spans="1:17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17" s="12" customFormat="1" ht="30" customHeight="1">
      <c r="A2" s="308" t="s">
        <v>193</v>
      </c>
      <c r="B2" s="308"/>
      <c r="C2" s="308"/>
      <c r="D2" s="308"/>
      <c r="E2" s="11"/>
    </row>
    <row r="3" spans="1:17" s="2" customFormat="1" ht="15" customHeight="1">
      <c r="A3" s="320" t="s">
        <v>185</v>
      </c>
      <c r="B3" s="320"/>
      <c r="C3" s="1"/>
      <c r="D3" s="160" t="s">
        <v>184</v>
      </c>
    </row>
    <row r="4" spans="1:17" ht="42.75" customHeight="1" thickBot="1">
      <c r="A4" s="148" t="s">
        <v>187</v>
      </c>
      <c r="B4" s="57" t="s">
        <v>221</v>
      </c>
      <c r="C4" s="56" t="s">
        <v>222</v>
      </c>
      <c r="D4" s="56" t="s">
        <v>223</v>
      </c>
    </row>
    <row r="5" spans="1:17" s="137" customFormat="1" ht="29.25" hidden="1" customHeight="1" thickTop="1">
      <c r="A5" s="149">
        <v>2018</v>
      </c>
      <c r="B5" s="156">
        <f t="shared" ref="B5:B9" si="0">C5/D5*100</f>
        <v>47.601691208630996</v>
      </c>
      <c r="C5" s="158">
        <v>26120</v>
      </c>
      <c r="D5" s="164">
        <v>54872</v>
      </c>
    </row>
    <row r="6" spans="1:17" s="135" customFormat="1" ht="29.25" customHeight="1" thickTop="1">
      <c r="A6" s="149">
        <v>2019</v>
      </c>
      <c r="B6" s="157">
        <f t="shared" si="0"/>
        <v>49.989302906043861</v>
      </c>
      <c r="C6" s="159">
        <v>28039</v>
      </c>
      <c r="D6" s="164">
        <v>56090</v>
      </c>
      <c r="E6" s="136"/>
    </row>
    <row r="7" spans="1:17" s="135" customFormat="1" ht="29.25" customHeight="1">
      <c r="A7" s="149">
        <v>2020</v>
      </c>
      <c r="B7" s="157">
        <f t="shared" si="0"/>
        <v>51.127962085308056</v>
      </c>
      <c r="C7" s="159">
        <v>29667</v>
      </c>
      <c r="D7" s="164">
        <v>58025</v>
      </c>
      <c r="E7" s="136"/>
    </row>
    <row r="8" spans="1:17" s="135" customFormat="1" ht="29.25" customHeight="1">
      <c r="A8" s="149">
        <v>2021</v>
      </c>
      <c r="B8" s="157">
        <f t="shared" si="0"/>
        <v>53.169061593469614</v>
      </c>
      <c r="C8" s="159">
        <v>31525</v>
      </c>
      <c r="D8" s="164">
        <v>59292</v>
      </c>
      <c r="E8" s="136"/>
    </row>
    <row r="9" spans="1:17" s="136" customFormat="1" ht="29.25" customHeight="1">
      <c r="A9" s="149">
        <v>2022</v>
      </c>
      <c r="B9" s="157">
        <f t="shared" si="0"/>
        <v>54.796625741251148</v>
      </c>
      <c r="C9" s="159">
        <v>32804</v>
      </c>
      <c r="D9" s="164">
        <v>59865</v>
      </c>
    </row>
    <row r="10" spans="1:17" s="134" customFormat="1" ht="24.75" customHeight="1">
      <c r="A10" s="170">
        <v>2023</v>
      </c>
      <c r="B10" s="243">
        <v>55.644747513199491</v>
      </c>
      <c r="C10" s="244">
        <v>33620</v>
      </c>
      <c r="D10" s="245">
        <v>60419</v>
      </c>
    </row>
    <row r="11" spans="1:17" s="300" customFormat="1" ht="15" customHeight="1">
      <c r="A11" s="298" t="s">
        <v>224</v>
      </c>
      <c r="B11" s="298"/>
      <c r="C11" s="298"/>
      <c r="D11" s="299"/>
    </row>
    <row r="12" spans="1:17" s="300" customFormat="1" ht="15" customHeight="1">
      <c r="A12" s="301" t="s">
        <v>225</v>
      </c>
      <c r="B12" s="301"/>
      <c r="C12" s="301"/>
      <c r="D12" s="299"/>
    </row>
    <row r="13" spans="1:17" s="300" customFormat="1" ht="15" customHeight="1">
      <c r="A13" s="301" t="s">
        <v>226</v>
      </c>
      <c r="B13" s="301"/>
      <c r="C13" s="301"/>
      <c r="D13" s="299"/>
    </row>
    <row r="14" spans="1:17" s="2" customFormat="1" ht="18.75" customHeight="1">
      <c r="A14" s="321" t="s">
        <v>183</v>
      </c>
      <c r="B14" s="321"/>
      <c r="C14" s="321"/>
      <c r="D14" s="133" t="s">
        <v>189</v>
      </c>
    </row>
    <row r="15" spans="1:17" ht="9.9499999999999993" customHeight="1"/>
    <row r="16" spans="1:17" ht="9.9499999999999993" customHeight="1"/>
    <row r="17" spans="1:4" ht="9.9499999999999993" customHeight="1"/>
    <row r="18" spans="1:4" ht="9.9499999999999993" customHeight="1"/>
    <row r="19" spans="1:4" ht="20.100000000000001" customHeight="1"/>
    <row r="20" spans="1:4" ht="20.100000000000001" customHeight="1"/>
    <row r="21" spans="1:4" s="2" customFormat="1" ht="15" customHeight="1">
      <c r="A21" s="7"/>
      <c r="B21" s="7"/>
      <c r="C21" s="7"/>
      <c r="D21" s="7"/>
    </row>
  </sheetData>
  <mergeCells count="3">
    <mergeCell ref="A3:B3"/>
    <mergeCell ref="A2:D2"/>
    <mergeCell ref="A14:C14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86" pageOrder="overThenDown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view="pageBreakPreview" zoomScaleNormal="100" zoomScaleSheetLayoutView="100" workbookViewId="0">
      <selection activeCell="A16" sqref="A16"/>
    </sheetView>
  </sheetViews>
  <sheetFormatPr defaultColWidth="8.88671875" defaultRowHeight="13.5"/>
  <cols>
    <col min="1" max="1" width="8.77734375" style="3" customWidth="1"/>
    <col min="2" max="3" width="14.33203125" style="3" customWidth="1"/>
    <col min="4" max="4" width="12.77734375" style="3" customWidth="1"/>
    <col min="5" max="5" width="14.33203125" style="3" customWidth="1"/>
    <col min="6" max="8" width="15.77734375" style="3" customWidth="1"/>
    <col min="9" max="16384" width="8.88671875" style="3"/>
  </cols>
  <sheetData>
    <row r="1" spans="1:17" s="55" customFormat="1" ht="11.25">
      <c r="A1" s="55" t="s">
        <v>195</v>
      </c>
      <c r="B1" s="55" t="s">
        <v>197</v>
      </c>
      <c r="C1" s="147"/>
      <c r="E1" s="147"/>
      <c r="G1" s="147"/>
      <c r="I1" s="147"/>
      <c r="K1" s="147"/>
      <c r="M1" s="147"/>
      <c r="O1" s="147"/>
      <c r="Q1" s="147"/>
    </row>
    <row r="2" spans="1:17" s="12" customFormat="1" ht="21.95" customHeight="1">
      <c r="A2" s="308" t="s">
        <v>196</v>
      </c>
      <c r="B2" s="308"/>
      <c r="C2" s="308"/>
      <c r="D2" s="308"/>
      <c r="E2" s="308"/>
      <c r="F2" s="308"/>
      <c r="G2" s="308"/>
      <c r="H2" s="308"/>
      <c r="I2" s="11"/>
    </row>
    <row r="3" spans="1:17" s="2" customFormat="1" ht="15" customHeight="1">
      <c r="A3" s="309" t="s">
        <v>23</v>
      </c>
      <c r="B3" s="309"/>
      <c r="C3" s="309"/>
      <c r="D3" s="310"/>
      <c r="F3" s="22"/>
      <c r="G3" s="22"/>
      <c r="H3" s="18" t="s">
        <v>113</v>
      </c>
    </row>
    <row r="4" spans="1:17" ht="30" customHeight="1">
      <c r="A4" s="328" t="s">
        <v>154</v>
      </c>
      <c r="B4" s="322" t="s">
        <v>11</v>
      </c>
      <c r="C4" s="332" t="s">
        <v>31</v>
      </c>
      <c r="D4" s="336"/>
      <c r="E4" s="322" t="s">
        <v>32</v>
      </c>
      <c r="F4" s="323" t="s">
        <v>33</v>
      </c>
      <c r="G4" s="323" t="s">
        <v>34</v>
      </c>
      <c r="H4" s="323" t="s">
        <v>35</v>
      </c>
    </row>
    <row r="5" spans="1:17" ht="20.100000000000001" customHeight="1">
      <c r="A5" s="328"/>
      <c r="B5" s="330"/>
      <c r="C5" s="333"/>
      <c r="D5" s="337"/>
      <c r="E5" s="322"/>
      <c r="F5" s="323"/>
      <c r="G5" s="323"/>
      <c r="H5" s="323"/>
    </row>
    <row r="6" spans="1:17" ht="20.100000000000001" customHeight="1">
      <c r="A6" s="328"/>
      <c r="B6" s="330"/>
      <c r="C6" s="334"/>
      <c r="D6" s="325" t="s">
        <v>36</v>
      </c>
      <c r="E6" s="323"/>
      <c r="F6" s="323"/>
      <c r="G6" s="323"/>
      <c r="H6" s="323"/>
    </row>
    <row r="7" spans="1:17" s="2" customFormat="1" ht="15" customHeight="1">
      <c r="A7" s="328"/>
      <c r="B7" s="330"/>
      <c r="C7" s="334"/>
      <c r="D7" s="326"/>
      <c r="E7" s="323"/>
      <c r="F7" s="323"/>
      <c r="G7" s="323"/>
      <c r="H7" s="323"/>
    </row>
    <row r="8" spans="1:17" s="13" customFormat="1" ht="24.95" customHeight="1" thickBot="1">
      <c r="A8" s="329"/>
      <c r="B8" s="331"/>
      <c r="C8" s="335"/>
      <c r="D8" s="327"/>
      <c r="E8" s="324"/>
      <c r="F8" s="324"/>
      <c r="G8" s="324"/>
      <c r="H8" s="324"/>
      <c r="I8" s="14"/>
    </row>
    <row r="9" spans="1:17" s="13" customFormat="1" ht="17.100000000000001" hidden="1" customHeight="1" thickTop="1">
      <c r="A9" s="83">
        <v>2016</v>
      </c>
      <c r="B9" s="87">
        <v>106760</v>
      </c>
      <c r="C9" s="30">
        <v>85942</v>
      </c>
      <c r="D9" s="87">
        <v>80.500187336080927</v>
      </c>
      <c r="E9" s="87">
        <v>77100</v>
      </c>
      <c r="F9" s="87">
        <v>25386</v>
      </c>
      <c r="G9" s="87">
        <v>295.38525982639453</v>
      </c>
      <c r="H9" s="79">
        <v>20474</v>
      </c>
      <c r="I9" s="14"/>
    </row>
    <row r="10" spans="1:17" s="13" customFormat="1" ht="17.100000000000001" hidden="1" customHeight="1">
      <c r="A10" s="83">
        <v>2017</v>
      </c>
      <c r="B10" s="62">
        <v>112674</v>
      </c>
      <c r="C10" s="30">
        <v>91894</v>
      </c>
      <c r="D10" s="62">
        <v>82</v>
      </c>
      <c r="E10" s="62">
        <v>77100</v>
      </c>
      <c r="F10" s="62">
        <v>29888</v>
      </c>
      <c r="G10" s="62">
        <v>325.24430321892618</v>
      </c>
      <c r="H10" s="79">
        <v>29000</v>
      </c>
      <c r="I10" s="14"/>
    </row>
    <row r="11" spans="1:17" s="13" customFormat="1" ht="17.100000000000001" hidden="1" customHeight="1" thickTop="1">
      <c r="A11" s="83">
        <v>2018</v>
      </c>
      <c r="B11" s="62">
        <v>116640</v>
      </c>
      <c r="C11" s="30">
        <v>96592</v>
      </c>
      <c r="D11" s="62">
        <v>82.8</v>
      </c>
      <c r="E11" s="62">
        <v>77100</v>
      </c>
      <c r="F11" s="62">
        <v>34232</v>
      </c>
      <c r="G11" s="62">
        <v>354.1</v>
      </c>
      <c r="H11" s="79">
        <v>23335</v>
      </c>
      <c r="I11" s="14"/>
    </row>
    <row r="12" spans="1:17" s="13" customFormat="1" ht="17.100000000000001" customHeight="1" thickTop="1">
      <c r="A12" s="83">
        <v>2019</v>
      </c>
      <c r="B12" s="62">
        <v>117445</v>
      </c>
      <c r="C12" s="30">
        <v>97607</v>
      </c>
      <c r="D12" s="62">
        <v>83</v>
      </c>
      <c r="E12" s="62">
        <v>77100</v>
      </c>
      <c r="F12" s="62">
        <v>35525</v>
      </c>
      <c r="G12" s="62">
        <v>353.7</v>
      </c>
      <c r="H12" s="79">
        <v>24531</v>
      </c>
      <c r="I12" s="14"/>
    </row>
    <row r="13" spans="1:17" s="13" customFormat="1" ht="17.100000000000001" customHeight="1">
      <c r="A13" s="83">
        <v>2020</v>
      </c>
      <c r="B13" s="62">
        <v>118251</v>
      </c>
      <c r="C13" s="30">
        <v>99213</v>
      </c>
      <c r="D13" s="62">
        <v>84</v>
      </c>
      <c r="E13" s="62">
        <v>77100</v>
      </c>
      <c r="F13" s="62">
        <v>37940</v>
      </c>
      <c r="G13" s="62">
        <v>382</v>
      </c>
      <c r="H13" s="79">
        <v>25850</v>
      </c>
      <c r="I13" s="14"/>
    </row>
    <row r="14" spans="1:17" s="13" customFormat="1" ht="17.100000000000001" customHeight="1">
      <c r="A14" s="83">
        <v>2021</v>
      </c>
      <c r="B14" s="62">
        <v>119367</v>
      </c>
      <c r="C14" s="30">
        <v>102697</v>
      </c>
      <c r="D14" s="62">
        <f>C14/B14*100</f>
        <v>86.034666197525283</v>
      </c>
      <c r="E14" s="62">
        <v>77100</v>
      </c>
      <c r="F14" s="62">
        <v>40830</v>
      </c>
      <c r="G14" s="62">
        <v>397.3</v>
      </c>
      <c r="H14" s="79">
        <v>27219</v>
      </c>
      <c r="I14" s="14"/>
    </row>
    <row r="15" spans="1:17" s="13" customFormat="1" ht="17.100000000000001" customHeight="1">
      <c r="A15" s="83">
        <v>2022</v>
      </c>
      <c r="B15" s="62">
        <v>119553</v>
      </c>
      <c r="C15" s="30">
        <v>104614</v>
      </c>
      <c r="D15" s="62">
        <v>87.5</v>
      </c>
      <c r="E15" s="62">
        <v>77100</v>
      </c>
      <c r="F15" s="62">
        <v>41046</v>
      </c>
      <c r="G15" s="62">
        <v>392</v>
      </c>
      <c r="H15" s="79">
        <v>27683</v>
      </c>
      <c r="I15" s="14"/>
    </row>
    <row r="16" spans="1:17" s="85" customFormat="1" ht="17.100000000000001" customHeight="1">
      <c r="A16" s="86">
        <v>2023</v>
      </c>
      <c r="B16" s="248">
        <v>121298</v>
      </c>
      <c r="C16" s="249">
        <v>104511</v>
      </c>
      <c r="D16" s="248">
        <v>86.1</v>
      </c>
      <c r="E16" s="248">
        <v>77100</v>
      </c>
      <c r="F16" s="248">
        <v>40999</v>
      </c>
      <c r="G16" s="248">
        <v>392</v>
      </c>
      <c r="H16" s="250">
        <v>31111</v>
      </c>
      <c r="I16" s="84"/>
    </row>
    <row r="17" spans="1:8" ht="17.25" customHeight="1">
      <c r="A17" s="8" t="s">
        <v>188</v>
      </c>
      <c r="B17" s="8"/>
      <c r="C17" s="8"/>
      <c r="D17" s="8"/>
      <c r="E17" s="1"/>
      <c r="F17" s="8"/>
      <c r="G17" s="8"/>
      <c r="H17" s="82" t="s">
        <v>153</v>
      </c>
    </row>
    <row r="18" spans="1:8" ht="9.9499999999999993" customHeight="1"/>
    <row r="19" spans="1:8" ht="9.9499999999999993" customHeight="1"/>
    <row r="20" spans="1:8" ht="9.9499999999999993" customHeight="1"/>
    <row r="21" spans="1:8" ht="9.9499999999999993" customHeight="1"/>
    <row r="22" spans="1:8" ht="20.100000000000001" customHeight="1">
      <c r="D22" s="4"/>
    </row>
    <row r="23" spans="1:8" ht="20.100000000000001" customHeight="1"/>
    <row r="24" spans="1:8" s="2" customFormat="1" ht="15" customHeight="1">
      <c r="A24" s="3"/>
      <c r="B24" s="3"/>
      <c r="C24" s="3"/>
      <c r="D24" s="3"/>
      <c r="E24" s="3"/>
      <c r="F24" s="3"/>
      <c r="G24" s="3"/>
      <c r="H24" s="3"/>
    </row>
  </sheetData>
  <mergeCells count="11">
    <mergeCell ref="E4:E8"/>
    <mergeCell ref="F4:F8"/>
    <mergeCell ref="G4:G8"/>
    <mergeCell ref="H4:H8"/>
    <mergeCell ref="A2:H2"/>
    <mergeCell ref="D6:D8"/>
    <mergeCell ref="A3:D3"/>
    <mergeCell ref="A4:A8"/>
    <mergeCell ref="B4:B8"/>
    <mergeCell ref="C4:C8"/>
    <mergeCell ref="D4:D5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86" pageOrder="overThenDown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9"/>
  <sheetViews>
    <sheetView view="pageBreakPreview" topLeftCell="E1" zoomScaleNormal="100" zoomScaleSheetLayoutView="100" workbookViewId="0">
      <selection activeCell="A14" sqref="A14:T14"/>
    </sheetView>
  </sheetViews>
  <sheetFormatPr defaultColWidth="8.88671875" defaultRowHeight="13.5"/>
  <cols>
    <col min="1" max="1" width="8.77734375" style="3" customWidth="1"/>
    <col min="2" max="2" width="8.88671875" style="3" customWidth="1"/>
    <col min="3" max="3" width="6.33203125" style="3" customWidth="1"/>
    <col min="4" max="7" width="7.33203125" style="3" customWidth="1"/>
    <col min="8" max="8" width="6.33203125" style="3" customWidth="1"/>
    <col min="9" max="9" width="7.33203125" style="3" bestFit="1" customWidth="1"/>
    <col min="10" max="13" width="7.33203125" style="3" customWidth="1"/>
    <col min="14" max="14" width="8.109375" style="3" customWidth="1"/>
    <col min="15" max="15" width="9.44140625" style="3" bestFit="1" customWidth="1"/>
    <col min="16" max="19" width="7.33203125" style="3" customWidth="1"/>
    <col min="20" max="20" width="9.44140625" style="3" bestFit="1" customWidth="1"/>
    <col min="21" max="21" width="8.109375" style="3" bestFit="1" customWidth="1"/>
    <col min="22" max="25" width="7.33203125" style="3" customWidth="1"/>
    <col min="26" max="26" width="6.33203125" style="3" customWidth="1"/>
    <col min="27" max="27" width="8.109375" style="3" bestFit="1" customWidth="1"/>
    <col min="28" max="32" width="6.33203125" style="3" customWidth="1"/>
    <col min="33" max="33" width="8.88671875" style="4"/>
    <col min="34" max="16384" width="8.88671875" style="3"/>
  </cols>
  <sheetData>
    <row r="1" spans="1:34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34" s="12" customFormat="1" ht="27.95" customHeight="1">
      <c r="A2" s="339" t="s">
        <v>207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11"/>
    </row>
    <row r="3" spans="1:34" s="2" customFormat="1" ht="15" customHeight="1">
      <c r="A3" s="338" t="s">
        <v>21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V3" s="23"/>
      <c r="W3" s="23"/>
      <c r="X3" s="23"/>
      <c r="Y3" s="23"/>
      <c r="Z3" s="23"/>
      <c r="AA3" s="23"/>
      <c r="AB3" s="23"/>
      <c r="AC3" s="23"/>
      <c r="AD3" s="23"/>
      <c r="AE3" s="23"/>
      <c r="AF3" s="19" t="s">
        <v>3</v>
      </c>
      <c r="AG3" s="6"/>
    </row>
    <row r="4" spans="1:34" ht="39.950000000000003" customHeight="1">
      <c r="A4" s="343" t="s">
        <v>107</v>
      </c>
      <c r="B4" s="342" t="s">
        <v>2</v>
      </c>
      <c r="C4" s="340" t="s">
        <v>95</v>
      </c>
      <c r="D4" s="341"/>
      <c r="E4" s="341"/>
      <c r="F4" s="341"/>
      <c r="G4" s="341"/>
      <c r="H4" s="342"/>
      <c r="I4" s="340" t="s">
        <v>96</v>
      </c>
      <c r="J4" s="341"/>
      <c r="K4" s="341"/>
      <c r="L4" s="341"/>
      <c r="M4" s="341"/>
      <c r="N4" s="342"/>
      <c r="O4" s="340" t="s">
        <v>97</v>
      </c>
      <c r="P4" s="341"/>
      <c r="Q4" s="341"/>
      <c r="R4" s="341"/>
      <c r="S4" s="341"/>
      <c r="T4" s="342"/>
      <c r="U4" s="340" t="s">
        <v>18</v>
      </c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2"/>
    </row>
    <row r="5" spans="1:34" ht="144" customHeight="1" thickBot="1">
      <c r="A5" s="344"/>
      <c r="B5" s="345"/>
      <c r="C5" s="91"/>
      <c r="D5" s="92" t="s">
        <v>25</v>
      </c>
      <c r="E5" s="93" t="s">
        <v>26</v>
      </c>
      <c r="F5" s="92" t="s">
        <v>19</v>
      </c>
      <c r="G5" s="92" t="s">
        <v>59</v>
      </c>
      <c r="H5" s="92" t="s">
        <v>20</v>
      </c>
      <c r="I5" s="91"/>
      <c r="J5" s="92" t="s">
        <v>25</v>
      </c>
      <c r="K5" s="93" t="s">
        <v>26</v>
      </c>
      <c r="L5" s="92" t="s">
        <v>19</v>
      </c>
      <c r="M5" s="92" t="s">
        <v>59</v>
      </c>
      <c r="N5" s="92" t="s">
        <v>20</v>
      </c>
      <c r="O5" s="91"/>
      <c r="P5" s="92" t="s">
        <v>25</v>
      </c>
      <c r="Q5" s="93" t="s">
        <v>26</v>
      </c>
      <c r="R5" s="92" t="s">
        <v>19</v>
      </c>
      <c r="S5" s="92" t="s">
        <v>59</v>
      </c>
      <c r="T5" s="92" t="s">
        <v>20</v>
      </c>
      <c r="U5" s="91"/>
      <c r="V5" s="92" t="s">
        <v>25</v>
      </c>
      <c r="W5" s="93" t="s">
        <v>26</v>
      </c>
      <c r="X5" s="92" t="s">
        <v>19</v>
      </c>
      <c r="Y5" s="92" t="s">
        <v>59</v>
      </c>
      <c r="Z5" s="94" t="s">
        <v>27</v>
      </c>
      <c r="AA5" s="92" t="s">
        <v>194</v>
      </c>
      <c r="AB5" s="95" t="s">
        <v>28</v>
      </c>
      <c r="AC5" s="92" t="s">
        <v>29</v>
      </c>
      <c r="AD5" s="92" t="s">
        <v>98</v>
      </c>
      <c r="AE5" s="92" t="s">
        <v>30</v>
      </c>
      <c r="AF5" s="92" t="s">
        <v>20</v>
      </c>
    </row>
    <row r="6" spans="1:34" s="4" customFormat="1" ht="17.100000000000001" hidden="1" customHeight="1" thickTop="1">
      <c r="A6" s="96">
        <v>2016</v>
      </c>
      <c r="B6" s="30">
        <f t="shared" ref="B6:B11" si="0">C6+I6+O6+U6</f>
        <v>1113510</v>
      </c>
      <c r="C6" s="99">
        <f t="shared" ref="C6:C11" si="1">D6+E6+F6+G6+H6</f>
        <v>1481</v>
      </c>
      <c r="D6" s="30">
        <v>0</v>
      </c>
      <c r="E6" s="30">
        <v>0</v>
      </c>
      <c r="F6" s="30">
        <v>0</v>
      </c>
      <c r="G6" s="30">
        <v>1481</v>
      </c>
      <c r="H6" s="87">
        <v>0</v>
      </c>
      <c r="I6" s="30">
        <f t="shared" ref="I6:I11" si="2">J6+K6+M6+L6+N6</f>
        <v>17140</v>
      </c>
      <c r="J6" s="30">
        <v>0</v>
      </c>
      <c r="K6" s="30">
        <v>4105</v>
      </c>
      <c r="L6" s="30">
        <v>0</v>
      </c>
      <c r="M6" s="30">
        <v>11248</v>
      </c>
      <c r="N6" s="87">
        <v>1787</v>
      </c>
      <c r="O6" s="30">
        <f t="shared" ref="O6:O11" si="3">P6+Q6+R6+S6+T6</f>
        <v>871427</v>
      </c>
      <c r="P6" s="30">
        <v>48660</v>
      </c>
      <c r="Q6" s="30">
        <v>1058</v>
      </c>
      <c r="R6" s="30">
        <v>18959</v>
      </c>
      <c r="S6" s="30">
        <v>82779</v>
      </c>
      <c r="T6" s="87">
        <v>719971</v>
      </c>
      <c r="U6" s="30">
        <f>SUM(V6:AF6)</f>
        <v>223462</v>
      </c>
      <c r="V6" s="30">
        <v>0</v>
      </c>
      <c r="W6" s="30">
        <v>223</v>
      </c>
      <c r="X6" s="30">
        <v>41</v>
      </c>
      <c r="Y6" s="30">
        <v>469</v>
      </c>
      <c r="Z6" s="30">
        <v>207678</v>
      </c>
      <c r="AA6" s="30">
        <v>0</v>
      </c>
      <c r="AB6" s="30">
        <v>13074</v>
      </c>
      <c r="AC6" s="30">
        <v>89</v>
      </c>
      <c r="AD6" s="30">
        <v>0</v>
      </c>
      <c r="AE6" s="30">
        <v>0</v>
      </c>
      <c r="AF6" s="79">
        <v>1888</v>
      </c>
    </row>
    <row r="7" spans="1:34" s="4" customFormat="1" ht="17.100000000000001" hidden="1" customHeight="1">
      <c r="A7" s="96">
        <v>2017</v>
      </c>
      <c r="B7" s="30">
        <f t="shared" si="0"/>
        <v>1148997</v>
      </c>
      <c r="C7" s="99">
        <f t="shared" si="1"/>
        <v>1481</v>
      </c>
      <c r="D7" s="30">
        <v>0</v>
      </c>
      <c r="E7" s="30">
        <v>0</v>
      </c>
      <c r="F7" s="30">
        <v>0</v>
      </c>
      <c r="G7" s="30">
        <v>1481</v>
      </c>
      <c r="H7" s="62">
        <v>0</v>
      </c>
      <c r="I7" s="30">
        <f t="shared" si="2"/>
        <v>17140</v>
      </c>
      <c r="J7" s="30">
        <v>0</v>
      </c>
      <c r="K7" s="30">
        <v>4105</v>
      </c>
      <c r="L7" s="30">
        <v>0</v>
      </c>
      <c r="M7" s="30">
        <v>11248</v>
      </c>
      <c r="N7" s="62">
        <v>1787</v>
      </c>
      <c r="O7" s="30">
        <f t="shared" si="3"/>
        <v>887527</v>
      </c>
      <c r="P7" s="30">
        <v>48660</v>
      </c>
      <c r="Q7" s="30">
        <v>1058</v>
      </c>
      <c r="R7" s="30">
        <v>18959</v>
      </c>
      <c r="S7" s="30">
        <v>82779</v>
      </c>
      <c r="T7" s="62">
        <v>736071</v>
      </c>
      <c r="U7" s="30">
        <f t="shared" ref="U7:U11" si="4">SUM(V7:AF7)</f>
        <v>242849</v>
      </c>
      <c r="V7" s="30">
        <v>0</v>
      </c>
      <c r="W7" s="30">
        <v>223</v>
      </c>
      <c r="X7" s="30">
        <v>41</v>
      </c>
      <c r="Y7" s="30">
        <v>469</v>
      </c>
      <c r="Z7" s="30">
        <v>207678</v>
      </c>
      <c r="AA7" s="30">
        <v>19387</v>
      </c>
      <c r="AB7" s="30">
        <v>13074</v>
      </c>
      <c r="AC7" s="30">
        <v>89</v>
      </c>
      <c r="AD7" s="30">
        <v>0</v>
      </c>
      <c r="AE7" s="30">
        <v>0</v>
      </c>
      <c r="AF7" s="79">
        <v>1888</v>
      </c>
    </row>
    <row r="8" spans="1:34" s="4" customFormat="1" ht="17.100000000000001" customHeight="1" thickTop="1">
      <c r="A8" s="96">
        <v>2018</v>
      </c>
      <c r="B8" s="79">
        <f t="shared" si="0"/>
        <v>1295290</v>
      </c>
      <c r="C8" s="30">
        <f t="shared" si="1"/>
        <v>1481</v>
      </c>
      <c r="D8" s="30">
        <v>0</v>
      </c>
      <c r="E8" s="30">
        <v>0</v>
      </c>
      <c r="F8" s="30">
        <v>0</v>
      </c>
      <c r="G8" s="30">
        <v>1481</v>
      </c>
      <c r="H8" s="62">
        <v>0</v>
      </c>
      <c r="I8" s="30">
        <f t="shared" si="2"/>
        <v>46970</v>
      </c>
      <c r="J8" s="30">
        <v>0</v>
      </c>
      <c r="K8" s="30">
        <v>17458</v>
      </c>
      <c r="L8" s="30">
        <v>0</v>
      </c>
      <c r="M8" s="30">
        <v>18660</v>
      </c>
      <c r="N8" s="62">
        <v>10852</v>
      </c>
      <c r="O8" s="30">
        <f t="shared" si="3"/>
        <v>973132</v>
      </c>
      <c r="P8" s="30">
        <v>23213</v>
      </c>
      <c r="Q8" s="30">
        <v>0</v>
      </c>
      <c r="R8" s="30">
        <v>7848</v>
      </c>
      <c r="S8" s="30">
        <v>103831</v>
      </c>
      <c r="T8" s="62">
        <v>838240</v>
      </c>
      <c r="U8" s="30">
        <f t="shared" si="4"/>
        <v>273707</v>
      </c>
      <c r="V8" s="30">
        <v>912</v>
      </c>
      <c r="W8" s="30">
        <v>0</v>
      </c>
      <c r="X8" s="30">
        <v>37</v>
      </c>
      <c r="Y8" s="30">
        <v>1274</v>
      </c>
      <c r="Z8" s="30">
        <v>142</v>
      </c>
      <c r="AA8" s="30">
        <v>267977</v>
      </c>
      <c r="AB8" s="30">
        <v>1679</v>
      </c>
      <c r="AC8" s="30">
        <v>0</v>
      </c>
      <c r="AD8" s="30">
        <v>0</v>
      </c>
      <c r="AE8" s="30">
        <v>0</v>
      </c>
      <c r="AF8" s="79">
        <v>1686</v>
      </c>
    </row>
    <row r="9" spans="1:34" s="4" customFormat="1" ht="17.100000000000001" customHeight="1">
      <c r="A9" s="96">
        <v>2019</v>
      </c>
      <c r="B9" s="79">
        <f t="shared" si="0"/>
        <v>1363341</v>
      </c>
      <c r="C9" s="30">
        <f t="shared" si="1"/>
        <v>1481</v>
      </c>
      <c r="D9" s="30">
        <v>0</v>
      </c>
      <c r="E9" s="30">
        <v>0</v>
      </c>
      <c r="F9" s="30">
        <v>0</v>
      </c>
      <c r="G9" s="30">
        <v>1481</v>
      </c>
      <c r="H9" s="62">
        <v>0</v>
      </c>
      <c r="I9" s="30">
        <f t="shared" si="2"/>
        <v>46970</v>
      </c>
      <c r="J9" s="30">
        <v>0</v>
      </c>
      <c r="K9" s="30">
        <v>17458</v>
      </c>
      <c r="L9" s="30">
        <v>0</v>
      </c>
      <c r="M9" s="30">
        <v>18660</v>
      </c>
      <c r="N9" s="62">
        <v>10852</v>
      </c>
      <c r="O9" s="30">
        <f t="shared" si="3"/>
        <v>1010732</v>
      </c>
      <c r="P9" s="30">
        <v>23213</v>
      </c>
      <c r="Q9" s="30">
        <v>0</v>
      </c>
      <c r="R9" s="30">
        <v>7848</v>
      </c>
      <c r="S9" s="30">
        <v>103831</v>
      </c>
      <c r="T9" s="62">
        <v>875840</v>
      </c>
      <c r="U9" s="30">
        <f t="shared" si="4"/>
        <v>304158</v>
      </c>
      <c r="V9" s="30">
        <v>995</v>
      </c>
      <c r="W9" s="30" t="s">
        <v>128</v>
      </c>
      <c r="X9" s="30">
        <v>37</v>
      </c>
      <c r="Y9" s="30">
        <v>1343</v>
      </c>
      <c r="Z9" s="30">
        <v>142</v>
      </c>
      <c r="AA9" s="30">
        <v>298062</v>
      </c>
      <c r="AB9" s="30">
        <v>1736</v>
      </c>
      <c r="AC9" s="30" t="s">
        <v>128</v>
      </c>
      <c r="AD9" s="30">
        <v>0</v>
      </c>
      <c r="AE9" s="30">
        <v>0</v>
      </c>
      <c r="AF9" s="79">
        <v>1843</v>
      </c>
    </row>
    <row r="10" spans="1:34" s="4" customFormat="1" ht="17.100000000000001" customHeight="1">
      <c r="A10" s="96">
        <v>2020</v>
      </c>
      <c r="B10" s="79">
        <f t="shared" si="0"/>
        <v>1524541</v>
      </c>
      <c r="C10" s="30">
        <f t="shared" si="1"/>
        <v>1481</v>
      </c>
      <c r="D10" s="30">
        <v>0</v>
      </c>
      <c r="E10" s="30">
        <v>0</v>
      </c>
      <c r="F10" s="30">
        <v>0</v>
      </c>
      <c r="G10" s="30">
        <v>1481</v>
      </c>
      <c r="H10" s="62">
        <v>0</v>
      </c>
      <c r="I10" s="30">
        <f t="shared" si="2"/>
        <v>51080</v>
      </c>
      <c r="J10" s="30">
        <v>0</v>
      </c>
      <c r="K10" s="30">
        <v>17458</v>
      </c>
      <c r="L10" s="30">
        <v>0</v>
      </c>
      <c r="M10" s="30">
        <v>18660</v>
      </c>
      <c r="N10" s="62">
        <v>14962</v>
      </c>
      <c r="O10" s="30">
        <f t="shared" si="3"/>
        <v>1094786</v>
      </c>
      <c r="P10" s="30">
        <v>29</v>
      </c>
      <c r="Q10" s="30">
        <v>22260</v>
      </c>
      <c r="R10" s="30">
        <v>7848</v>
      </c>
      <c r="S10" s="30">
        <v>105137</v>
      </c>
      <c r="T10" s="62">
        <v>959512</v>
      </c>
      <c r="U10" s="30">
        <f t="shared" si="4"/>
        <v>377194</v>
      </c>
      <c r="V10" s="30">
        <v>0</v>
      </c>
      <c r="W10" s="30">
        <v>1415</v>
      </c>
      <c r="X10" s="30">
        <v>40</v>
      </c>
      <c r="Y10" s="30">
        <v>1513</v>
      </c>
      <c r="Z10" s="30">
        <v>135</v>
      </c>
      <c r="AA10" s="30">
        <v>370332</v>
      </c>
      <c r="AB10" s="30">
        <v>1906</v>
      </c>
      <c r="AC10" s="30" t="s">
        <v>128</v>
      </c>
      <c r="AD10" s="30">
        <v>0</v>
      </c>
      <c r="AE10" s="30">
        <v>0</v>
      </c>
      <c r="AF10" s="79">
        <v>1853</v>
      </c>
    </row>
    <row r="11" spans="1:34" s="4" customFormat="1" ht="17.100000000000001" customHeight="1">
      <c r="A11" s="96">
        <v>2021</v>
      </c>
      <c r="B11" s="79">
        <f t="shared" si="0"/>
        <v>1688825</v>
      </c>
      <c r="C11" s="30">
        <f t="shared" si="1"/>
        <v>1481</v>
      </c>
      <c r="D11" s="30">
        <v>0</v>
      </c>
      <c r="E11" s="30">
        <v>0</v>
      </c>
      <c r="F11" s="30">
        <v>0</v>
      </c>
      <c r="G11" s="30">
        <v>1481</v>
      </c>
      <c r="H11" s="62">
        <v>0</v>
      </c>
      <c r="I11" s="30">
        <f t="shared" si="2"/>
        <v>51080</v>
      </c>
      <c r="J11" s="30">
        <v>0</v>
      </c>
      <c r="K11" s="30">
        <v>17458</v>
      </c>
      <c r="L11" s="30">
        <v>0</v>
      </c>
      <c r="M11" s="30">
        <v>18660</v>
      </c>
      <c r="N11" s="62">
        <v>14962</v>
      </c>
      <c r="O11" s="30">
        <f t="shared" si="3"/>
        <v>1168575</v>
      </c>
      <c r="P11" s="30">
        <v>0</v>
      </c>
      <c r="Q11" s="30">
        <v>15883</v>
      </c>
      <c r="R11" s="30">
        <v>4269</v>
      </c>
      <c r="S11" s="30">
        <v>99175</v>
      </c>
      <c r="T11" s="62">
        <v>1049248</v>
      </c>
      <c r="U11" s="30">
        <f t="shared" si="4"/>
        <v>467689</v>
      </c>
      <c r="V11" s="30">
        <v>0</v>
      </c>
      <c r="W11" s="30">
        <v>1485</v>
      </c>
      <c r="X11" s="30">
        <v>43</v>
      </c>
      <c r="Y11" s="30">
        <v>1709</v>
      </c>
      <c r="Z11" s="30">
        <v>135</v>
      </c>
      <c r="AA11" s="30">
        <v>459776</v>
      </c>
      <c r="AB11" s="30">
        <v>2667</v>
      </c>
      <c r="AC11" s="30">
        <v>0</v>
      </c>
      <c r="AD11" s="30">
        <v>0</v>
      </c>
      <c r="AE11" s="30">
        <v>0</v>
      </c>
      <c r="AF11" s="79">
        <v>1874</v>
      </c>
    </row>
    <row r="12" spans="1:34" s="28" customFormat="1" ht="16.5" customHeight="1">
      <c r="A12" s="174">
        <v>2022</v>
      </c>
      <c r="B12" s="75">
        <v>1731874</v>
      </c>
      <c r="C12" s="46">
        <v>1481</v>
      </c>
      <c r="D12" s="46">
        <v>0</v>
      </c>
      <c r="E12" s="46">
        <v>0</v>
      </c>
      <c r="F12" s="46">
        <v>0</v>
      </c>
      <c r="G12" s="46">
        <v>1481</v>
      </c>
      <c r="H12" s="76">
        <v>0</v>
      </c>
      <c r="I12" s="46">
        <v>51080</v>
      </c>
      <c r="J12" s="46">
        <v>0</v>
      </c>
      <c r="K12" s="46">
        <v>17458</v>
      </c>
      <c r="L12" s="46">
        <v>0</v>
      </c>
      <c r="M12" s="46">
        <v>18660</v>
      </c>
      <c r="N12" s="76">
        <v>14962</v>
      </c>
      <c r="O12" s="46">
        <v>1197088</v>
      </c>
      <c r="P12" s="46">
        <v>0</v>
      </c>
      <c r="Q12" s="46">
        <v>15883</v>
      </c>
      <c r="R12" s="46">
        <v>4269</v>
      </c>
      <c r="S12" s="46">
        <v>99265</v>
      </c>
      <c r="T12" s="76">
        <v>1077671</v>
      </c>
      <c r="U12" s="46">
        <v>482225</v>
      </c>
      <c r="V12" s="46">
        <v>0</v>
      </c>
      <c r="W12" s="46">
        <v>1524</v>
      </c>
      <c r="X12" s="46">
        <v>43</v>
      </c>
      <c r="Y12" s="46">
        <v>1763</v>
      </c>
      <c r="Z12" s="46">
        <v>135</v>
      </c>
      <c r="AA12" s="46">
        <v>473351</v>
      </c>
      <c r="AB12" s="46">
        <v>2818</v>
      </c>
      <c r="AC12" s="46">
        <v>0</v>
      </c>
      <c r="AD12" s="46">
        <v>0</v>
      </c>
      <c r="AE12" s="46">
        <v>0</v>
      </c>
      <c r="AF12" s="80">
        <v>2591</v>
      </c>
    </row>
    <row r="13" spans="1:34" s="28" customFormat="1" ht="16.5" customHeight="1">
      <c r="A13" s="166" t="s">
        <v>208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34" s="2" customFormat="1" ht="15" customHeight="1">
      <c r="A14" s="321" t="s">
        <v>188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1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100" t="s">
        <v>153</v>
      </c>
      <c r="AG14" s="64"/>
      <c r="AH14" s="65"/>
    </row>
    <row r="15" spans="1:3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3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</sheetData>
  <mergeCells count="9">
    <mergeCell ref="A3:T3"/>
    <mergeCell ref="A2:AF2"/>
    <mergeCell ref="A14:T14"/>
    <mergeCell ref="U4:AF4"/>
    <mergeCell ref="A4:A5"/>
    <mergeCell ref="B4:B5"/>
    <mergeCell ref="C4:H4"/>
    <mergeCell ref="I4:N4"/>
    <mergeCell ref="O4:T4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48" firstPageNumber="86" pageOrder="overThenDown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1DD9-AD44-4A28-804D-A98697B5CE5C}">
  <dimension ref="A1:AT13"/>
  <sheetViews>
    <sheetView view="pageBreakPreview" zoomScaleNormal="100" zoomScaleSheetLayoutView="100" workbookViewId="0">
      <selection activeCell="AD17" sqref="AD17"/>
    </sheetView>
  </sheetViews>
  <sheetFormatPr defaultColWidth="8.88671875" defaultRowHeight="13.5"/>
  <cols>
    <col min="1" max="1" width="8.77734375" style="3" customWidth="1"/>
    <col min="2" max="2" width="8.88671875" style="3" customWidth="1"/>
    <col min="3" max="3" width="6.33203125" style="3" customWidth="1"/>
    <col min="4" max="11" width="7.33203125" style="3" customWidth="1"/>
    <col min="12" max="12" width="6.33203125" style="3" customWidth="1"/>
    <col min="13" max="13" width="7.33203125" style="3" bestFit="1" customWidth="1"/>
    <col min="14" max="21" width="7.33203125" style="3" customWidth="1"/>
    <col min="22" max="22" width="8.109375" style="3" customWidth="1"/>
    <col min="23" max="23" width="9.44140625" style="3" bestFit="1" customWidth="1"/>
    <col min="24" max="28" width="7.33203125" style="3" customWidth="1"/>
    <col min="29" max="29" width="9.44140625" style="3" bestFit="1" customWidth="1"/>
    <col min="30" max="31" width="7.33203125" style="3" customWidth="1"/>
    <col min="32" max="32" width="9.44140625" style="3" bestFit="1" customWidth="1"/>
    <col min="33" max="33" width="8.109375" style="3" bestFit="1" customWidth="1"/>
    <col min="34" max="37" width="7.33203125" style="3" customWidth="1"/>
    <col min="38" max="38" width="6.33203125" style="3" customWidth="1"/>
    <col min="39" max="39" width="8.109375" style="3" bestFit="1" customWidth="1"/>
    <col min="40" max="44" width="6.33203125" style="3" customWidth="1"/>
    <col min="45" max="45" width="8.88671875" style="4"/>
    <col min="46" max="16384" width="8.88671875" style="3"/>
  </cols>
  <sheetData>
    <row r="1" spans="1:46" s="55" customFormat="1" ht="11.25">
      <c r="A1" s="55" t="s">
        <v>195</v>
      </c>
      <c r="C1" s="147"/>
      <c r="E1" s="147"/>
      <c r="G1" s="147"/>
      <c r="H1" s="147"/>
      <c r="I1" s="147"/>
      <c r="J1" s="147"/>
      <c r="K1" s="147"/>
      <c r="M1" s="147"/>
      <c r="O1" s="147"/>
      <c r="Q1" s="147"/>
      <c r="R1" s="147"/>
      <c r="S1" s="147"/>
      <c r="T1" s="147"/>
      <c r="U1" s="147"/>
      <c r="W1" s="147"/>
      <c r="Y1" s="147"/>
      <c r="AB1" s="147"/>
      <c r="AC1" s="147"/>
      <c r="AD1" s="147"/>
      <c r="AE1" s="147"/>
    </row>
    <row r="2" spans="1:46" s="12" customFormat="1" ht="27.95" customHeight="1">
      <c r="A2" s="339" t="s">
        <v>209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11"/>
    </row>
    <row r="3" spans="1:46" s="2" customFormat="1" ht="15" customHeight="1">
      <c r="A3" s="338" t="s">
        <v>21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19" t="s">
        <v>3</v>
      </c>
      <c r="AS3" s="6"/>
    </row>
    <row r="4" spans="1:46" ht="39.950000000000003" customHeight="1">
      <c r="A4" s="343" t="s">
        <v>107</v>
      </c>
      <c r="B4" s="342" t="s">
        <v>2</v>
      </c>
      <c r="C4" s="340" t="s">
        <v>95</v>
      </c>
      <c r="D4" s="341"/>
      <c r="E4" s="341"/>
      <c r="F4" s="341"/>
      <c r="G4" s="341"/>
      <c r="H4" s="341"/>
      <c r="I4" s="341"/>
      <c r="J4" s="341"/>
      <c r="K4" s="341"/>
      <c r="L4" s="342"/>
      <c r="M4" s="340" t="s">
        <v>96</v>
      </c>
      <c r="N4" s="341"/>
      <c r="O4" s="341"/>
      <c r="P4" s="341"/>
      <c r="Q4" s="341"/>
      <c r="R4" s="341"/>
      <c r="S4" s="341"/>
      <c r="T4" s="341"/>
      <c r="U4" s="341"/>
      <c r="V4" s="342"/>
      <c r="W4" s="340" t="s">
        <v>97</v>
      </c>
      <c r="X4" s="341"/>
      <c r="Y4" s="341"/>
      <c r="Z4" s="341"/>
      <c r="AA4" s="341"/>
      <c r="AB4" s="341"/>
      <c r="AC4" s="341"/>
      <c r="AD4" s="341"/>
      <c r="AE4" s="341"/>
      <c r="AF4" s="342"/>
      <c r="AG4" s="340" t="s">
        <v>18</v>
      </c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2"/>
    </row>
    <row r="5" spans="1:46" ht="144" customHeight="1" thickBot="1">
      <c r="A5" s="344"/>
      <c r="B5" s="345"/>
      <c r="C5" s="91"/>
      <c r="D5" s="92" t="s">
        <v>25</v>
      </c>
      <c r="E5" s="93" t="s">
        <v>26</v>
      </c>
      <c r="F5" s="92" t="s">
        <v>19</v>
      </c>
      <c r="G5" s="92" t="s">
        <v>59</v>
      </c>
      <c r="H5" s="171" t="s">
        <v>27</v>
      </c>
      <c r="I5" s="172" t="s">
        <v>205</v>
      </c>
      <c r="J5" s="173" t="s">
        <v>28</v>
      </c>
      <c r="K5" s="172" t="s">
        <v>206</v>
      </c>
      <c r="L5" s="92" t="s">
        <v>20</v>
      </c>
      <c r="M5" s="91"/>
      <c r="N5" s="92" t="s">
        <v>25</v>
      </c>
      <c r="O5" s="93" t="s">
        <v>26</v>
      </c>
      <c r="P5" s="92" t="s">
        <v>19</v>
      </c>
      <c r="Q5" s="92" t="s">
        <v>59</v>
      </c>
      <c r="R5" s="171" t="s">
        <v>27</v>
      </c>
      <c r="S5" s="172" t="s">
        <v>214</v>
      </c>
      <c r="T5" s="173" t="s">
        <v>28</v>
      </c>
      <c r="U5" s="172" t="s">
        <v>206</v>
      </c>
      <c r="V5" s="92" t="s">
        <v>20</v>
      </c>
      <c r="W5" s="91"/>
      <c r="X5" s="92" t="s">
        <v>25</v>
      </c>
      <c r="Y5" s="93" t="s">
        <v>26</v>
      </c>
      <c r="Z5" s="92" t="s">
        <v>19</v>
      </c>
      <c r="AA5" s="92" t="s">
        <v>59</v>
      </c>
      <c r="AB5" s="171" t="s">
        <v>27</v>
      </c>
      <c r="AC5" s="172" t="s">
        <v>213</v>
      </c>
      <c r="AD5" s="173" t="s">
        <v>28</v>
      </c>
      <c r="AE5" s="172" t="s">
        <v>206</v>
      </c>
      <c r="AF5" s="92" t="s">
        <v>20</v>
      </c>
      <c r="AG5" s="91"/>
      <c r="AH5" s="92" t="s">
        <v>25</v>
      </c>
      <c r="AI5" s="93" t="s">
        <v>26</v>
      </c>
      <c r="AJ5" s="92" t="s">
        <v>19</v>
      </c>
      <c r="AK5" s="92" t="s">
        <v>59</v>
      </c>
      <c r="AL5" s="94" t="s">
        <v>27</v>
      </c>
      <c r="AM5" s="92" t="s">
        <v>212</v>
      </c>
      <c r="AN5" s="95" t="s">
        <v>28</v>
      </c>
      <c r="AO5" s="92" t="s">
        <v>29</v>
      </c>
      <c r="AP5" s="92" t="s">
        <v>211</v>
      </c>
      <c r="AQ5" s="92" t="s">
        <v>30</v>
      </c>
      <c r="AR5" s="92" t="s">
        <v>20</v>
      </c>
    </row>
    <row r="6" spans="1:46" s="90" customFormat="1" ht="16.5" customHeight="1" thickTop="1">
      <c r="A6" s="155">
        <v>2023</v>
      </c>
      <c r="B6" s="254">
        <v>1796437</v>
      </c>
      <c r="C6" s="252">
        <v>1481</v>
      </c>
      <c r="D6" s="252">
        <v>0</v>
      </c>
      <c r="E6" s="252">
        <v>0</v>
      </c>
      <c r="F6" s="252">
        <v>0</v>
      </c>
      <c r="G6" s="252">
        <v>1481</v>
      </c>
      <c r="H6" s="252">
        <v>0</v>
      </c>
      <c r="I6" s="252">
        <v>0</v>
      </c>
      <c r="J6" s="252">
        <v>0</v>
      </c>
      <c r="K6" s="252">
        <v>0</v>
      </c>
      <c r="L6" s="251">
        <v>0</v>
      </c>
      <c r="M6" s="252">
        <v>51080</v>
      </c>
      <c r="N6" s="252">
        <v>0</v>
      </c>
      <c r="O6" s="252">
        <v>17458</v>
      </c>
      <c r="P6" s="252">
        <v>0</v>
      </c>
      <c r="Q6" s="252">
        <v>18660</v>
      </c>
      <c r="R6" s="252">
        <v>153</v>
      </c>
      <c r="S6" s="252">
        <v>14809</v>
      </c>
      <c r="T6" s="252">
        <v>0</v>
      </c>
      <c r="U6" s="252">
        <v>0</v>
      </c>
      <c r="V6" s="251">
        <v>0</v>
      </c>
      <c r="W6" s="252">
        <v>1244947</v>
      </c>
      <c r="X6" s="252">
        <v>0</v>
      </c>
      <c r="Y6" s="252">
        <v>15883</v>
      </c>
      <c r="Z6" s="252">
        <v>4269</v>
      </c>
      <c r="AA6" s="252">
        <v>100208</v>
      </c>
      <c r="AB6" s="252">
        <v>1295</v>
      </c>
      <c r="AC6" s="252">
        <v>1089933</v>
      </c>
      <c r="AD6" s="252">
        <v>26850</v>
      </c>
      <c r="AE6" s="252">
        <v>0</v>
      </c>
      <c r="AF6" s="251">
        <v>6509</v>
      </c>
      <c r="AG6" s="252">
        <v>498929</v>
      </c>
      <c r="AH6" s="252">
        <v>0</v>
      </c>
      <c r="AI6" s="252">
        <v>1524</v>
      </c>
      <c r="AJ6" s="252">
        <v>137</v>
      </c>
      <c r="AK6" s="252">
        <v>1763</v>
      </c>
      <c r="AL6" s="252">
        <v>135</v>
      </c>
      <c r="AM6" s="252">
        <v>489654</v>
      </c>
      <c r="AN6" s="252">
        <v>2863</v>
      </c>
      <c r="AO6" s="252">
        <v>0</v>
      </c>
      <c r="AP6" s="252">
        <v>0</v>
      </c>
      <c r="AQ6" s="252">
        <v>0</v>
      </c>
      <c r="AR6" s="253">
        <v>2853</v>
      </c>
    </row>
    <row r="7" spans="1:46" s="28" customFormat="1" ht="16.5" customHeight="1">
      <c r="A7" s="166" t="s">
        <v>210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6" s="2" customFormat="1" ht="15" customHeight="1">
      <c r="A8" s="321" t="s">
        <v>188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1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100" t="s">
        <v>153</v>
      </c>
      <c r="AS8" s="64"/>
      <c r="AT8" s="65"/>
    </row>
    <row r="9" spans="1:4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4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4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4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4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</sheetData>
  <mergeCells count="9">
    <mergeCell ref="A8:AF8"/>
    <mergeCell ref="A2:AR2"/>
    <mergeCell ref="A3:AF3"/>
    <mergeCell ref="A4:A5"/>
    <mergeCell ref="B4:B5"/>
    <mergeCell ref="C4:L4"/>
    <mergeCell ref="M4:V4"/>
    <mergeCell ref="W4:AF4"/>
    <mergeCell ref="AG4:AR4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48" firstPageNumber="86" pageOrder="overThenDown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8"/>
  <sheetViews>
    <sheetView view="pageBreakPreview" zoomScaleNormal="100" zoomScaleSheetLayoutView="100" workbookViewId="0">
      <selection activeCell="A2" sqref="A2:G2"/>
    </sheetView>
  </sheetViews>
  <sheetFormatPr defaultColWidth="8.88671875" defaultRowHeight="13.5"/>
  <cols>
    <col min="1" max="1" width="8.77734375" style="3" customWidth="1"/>
    <col min="2" max="7" width="18.33203125" style="3" customWidth="1"/>
    <col min="8" max="11" width="10.77734375" style="3" customWidth="1"/>
    <col min="12" max="12" width="8.88671875" style="4"/>
    <col min="13" max="16384" width="8.88671875" style="3"/>
  </cols>
  <sheetData>
    <row r="1" spans="1:17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17" s="12" customFormat="1" ht="30" customHeight="1">
      <c r="A2" s="308" t="s">
        <v>198</v>
      </c>
      <c r="B2" s="308"/>
      <c r="C2" s="308"/>
      <c r="D2" s="308"/>
      <c r="E2" s="308"/>
      <c r="F2" s="308"/>
      <c r="G2" s="308"/>
      <c r="H2" s="11"/>
    </row>
    <row r="3" spans="1:17" s="13" customFormat="1" ht="15" customHeight="1">
      <c r="A3" s="309" t="s">
        <v>22</v>
      </c>
      <c r="B3" s="309"/>
      <c r="C3" s="309"/>
      <c r="D3" s="309"/>
      <c r="F3" s="22"/>
      <c r="G3" s="81" t="s">
        <v>5</v>
      </c>
    </row>
    <row r="4" spans="1:17" s="1" customFormat="1" ht="48" customHeight="1" thickBot="1">
      <c r="A4" s="162" t="s">
        <v>107</v>
      </c>
      <c r="B4" s="104" t="s">
        <v>65</v>
      </c>
      <c r="C4" s="103" t="s">
        <v>37</v>
      </c>
      <c r="D4" s="102" t="s">
        <v>45</v>
      </c>
      <c r="E4" s="102" t="s">
        <v>46</v>
      </c>
      <c r="F4" s="161" t="s">
        <v>47</v>
      </c>
      <c r="G4" s="161" t="s">
        <v>99</v>
      </c>
    </row>
    <row r="5" spans="1:17" s="101" customFormat="1" ht="17.100000000000001" hidden="1" customHeight="1" thickTop="1">
      <c r="A5" s="106">
        <v>2016</v>
      </c>
      <c r="B5" s="71">
        <v>8143191</v>
      </c>
      <c r="C5" s="87">
        <v>4593772</v>
      </c>
      <c r="D5" s="87">
        <v>0</v>
      </c>
      <c r="E5" s="87">
        <v>3544657</v>
      </c>
      <c r="F5" s="87">
        <v>0</v>
      </c>
      <c r="G5" s="79">
        <v>4762</v>
      </c>
    </row>
    <row r="6" spans="1:17" s="101" customFormat="1" ht="17.100000000000001" hidden="1" customHeight="1">
      <c r="A6" s="106">
        <v>2017</v>
      </c>
      <c r="B6" s="71">
        <v>9138799</v>
      </c>
      <c r="C6" s="62">
        <v>5285755</v>
      </c>
      <c r="D6" s="62">
        <v>0</v>
      </c>
      <c r="E6" s="62">
        <v>3845187</v>
      </c>
      <c r="F6" s="62">
        <v>0</v>
      </c>
      <c r="G6" s="79">
        <v>7857</v>
      </c>
    </row>
    <row r="7" spans="1:17" s="101" customFormat="1" ht="17.100000000000001" hidden="1" customHeight="1" thickTop="1">
      <c r="A7" s="106">
        <v>2018</v>
      </c>
      <c r="B7" s="71">
        <v>10444264</v>
      </c>
      <c r="C7" s="62">
        <v>6084651</v>
      </c>
      <c r="D7" s="62">
        <v>0</v>
      </c>
      <c r="E7" s="62">
        <v>4349699</v>
      </c>
      <c r="F7" s="62">
        <v>0</v>
      </c>
      <c r="G7" s="79">
        <v>9914</v>
      </c>
    </row>
    <row r="8" spans="1:17" s="101" customFormat="1" ht="17.100000000000001" customHeight="1" thickTop="1">
      <c r="A8" s="106">
        <v>2019</v>
      </c>
      <c r="B8" s="71">
        <v>10973405</v>
      </c>
      <c r="C8" s="62">
        <v>6489232</v>
      </c>
      <c r="D8" s="62">
        <v>0</v>
      </c>
      <c r="E8" s="62">
        <v>4474307</v>
      </c>
      <c r="F8" s="62">
        <v>0</v>
      </c>
      <c r="G8" s="79">
        <v>9866</v>
      </c>
    </row>
    <row r="9" spans="1:17" s="101" customFormat="1" ht="17.100000000000001" customHeight="1">
      <c r="A9" s="106">
        <v>2020</v>
      </c>
      <c r="B9" s="71">
        <v>11565107</v>
      </c>
      <c r="C9" s="62">
        <v>7087071</v>
      </c>
      <c r="D9" s="62" t="s">
        <v>128</v>
      </c>
      <c r="E9" s="62">
        <v>4468220</v>
      </c>
      <c r="F9" s="62">
        <v>0</v>
      </c>
      <c r="G9" s="79">
        <v>9816</v>
      </c>
    </row>
    <row r="10" spans="1:17" s="101" customFormat="1" ht="17.100000000000001" customHeight="1">
      <c r="A10" s="106">
        <v>2021</v>
      </c>
      <c r="B10" s="71">
        <v>12390691</v>
      </c>
      <c r="C10" s="62">
        <v>7696925</v>
      </c>
      <c r="D10" s="62">
        <v>0</v>
      </c>
      <c r="E10" s="62">
        <v>4682635</v>
      </c>
      <c r="F10" s="62">
        <v>0</v>
      </c>
      <c r="G10" s="79">
        <v>11131</v>
      </c>
    </row>
    <row r="11" spans="1:17" s="101" customFormat="1" ht="17.100000000000001" customHeight="1">
      <c r="A11" s="106">
        <v>2022</v>
      </c>
      <c r="B11" s="71">
        <v>12787821</v>
      </c>
      <c r="C11" s="62">
        <v>7805991</v>
      </c>
      <c r="D11" s="62">
        <v>0</v>
      </c>
      <c r="E11" s="62">
        <v>4970859</v>
      </c>
      <c r="F11" s="62">
        <v>0</v>
      </c>
      <c r="G11" s="79">
        <v>10971</v>
      </c>
    </row>
    <row r="12" spans="1:17" s="101" customFormat="1" ht="17.100000000000001" customHeight="1">
      <c r="A12" s="165">
        <v>2023</v>
      </c>
      <c r="B12" s="256">
        <v>12739582</v>
      </c>
      <c r="C12" s="255">
        <v>7693746</v>
      </c>
      <c r="D12" s="88">
        <v>0</v>
      </c>
      <c r="E12" s="257">
        <v>5036770</v>
      </c>
      <c r="F12" s="88">
        <v>0</v>
      </c>
      <c r="G12" s="258">
        <v>9066</v>
      </c>
    </row>
    <row r="13" spans="1:17" s="101" customFormat="1" ht="17.100000000000001" hidden="1" customHeight="1">
      <c r="A13" s="106" t="s">
        <v>174</v>
      </c>
      <c r="B13" s="71">
        <f>C13+D13+E13+F13+G13</f>
        <v>0</v>
      </c>
      <c r="C13" s="62"/>
      <c r="D13" s="62"/>
      <c r="E13" s="62"/>
      <c r="F13" s="62"/>
      <c r="G13" s="79"/>
    </row>
    <row r="14" spans="1:17" s="101" customFormat="1" ht="17.100000000000001" hidden="1" customHeight="1">
      <c r="A14" s="106" t="s">
        <v>155</v>
      </c>
      <c r="B14" s="71">
        <f t="shared" ref="B14:B32" si="0">C14+D14+E14+F14+G14</f>
        <v>0</v>
      </c>
      <c r="C14" s="62"/>
      <c r="D14" s="62"/>
      <c r="E14" s="62"/>
      <c r="F14" s="62"/>
      <c r="G14" s="79"/>
    </row>
    <row r="15" spans="1:17" s="101" customFormat="1" ht="17.100000000000001" hidden="1" customHeight="1">
      <c r="A15" s="106" t="s">
        <v>156</v>
      </c>
      <c r="B15" s="71">
        <f t="shared" si="0"/>
        <v>0</v>
      </c>
      <c r="C15" s="62"/>
      <c r="D15" s="62"/>
      <c r="E15" s="62"/>
      <c r="F15" s="62"/>
      <c r="G15" s="79"/>
    </row>
    <row r="16" spans="1:17" s="101" customFormat="1" ht="17.100000000000001" hidden="1" customHeight="1">
      <c r="A16" s="106" t="s">
        <v>157</v>
      </c>
      <c r="B16" s="71">
        <f t="shared" si="0"/>
        <v>0</v>
      </c>
      <c r="C16" s="62"/>
      <c r="D16" s="62"/>
      <c r="E16" s="62"/>
      <c r="F16" s="62"/>
      <c r="G16" s="79"/>
    </row>
    <row r="17" spans="1:7" s="101" customFormat="1" ht="17.100000000000001" hidden="1" customHeight="1">
      <c r="A17" s="106" t="s">
        <v>158</v>
      </c>
      <c r="B17" s="71">
        <f t="shared" si="0"/>
        <v>0</v>
      </c>
      <c r="C17" s="62"/>
      <c r="D17" s="62"/>
      <c r="E17" s="62"/>
      <c r="F17" s="62"/>
      <c r="G17" s="79"/>
    </row>
    <row r="18" spans="1:7" s="101" customFormat="1" ht="17.100000000000001" hidden="1" customHeight="1">
      <c r="A18" s="106" t="s">
        <v>159</v>
      </c>
      <c r="B18" s="71">
        <f t="shared" si="0"/>
        <v>0</v>
      </c>
      <c r="C18" s="62"/>
      <c r="D18" s="62"/>
      <c r="E18" s="62"/>
      <c r="F18" s="62"/>
      <c r="G18" s="79"/>
    </row>
    <row r="19" spans="1:7" s="101" customFormat="1" ht="17.100000000000001" hidden="1" customHeight="1">
      <c r="A19" s="106" t="s">
        <v>160</v>
      </c>
      <c r="B19" s="71">
        <f t="shared" si="0"/>
        <v>0</v>
      </c>
      <c r="C19" s="62"/>
      <c r="D19" s="62"/>
      <c r="E19" s="62"/>
      <c r="F19" s="62"/>
      <c r="G19" s="79"/>
    </row>
    <row r="20" spans="1:7" s="101" customFormat="1" ht="17.100000000000001" hidden="1" customHeight="1">
      <c r="A20" s="106" t="s">
        <v>161</v>
      </c>
      <c r="B20" s="71">
        <f t="shared" si="0"/>
        <v>0</v>
      </c>
      <c r="C20" s="62"/>
      <c r="D20" s="62"/>
      <c r="E20" s="62"/>
      <c r="F20" s="62"/>
      <c r="G20" s="79"/>
    </row>
    <row r="21" spans="1:7" s="101" customFormat="1" ht="17.100000000000001" hidden="1" customHeight="1">
      <c r="A21" s="106" t="s">
        <v>162</v>
      </c>
      <c r="B21" s="71">
        <f t="shared" si="0"/>
        <v>0</v>
      </c>
      <c r="C21" s="62"/>
      <c r="D21" s="62"/>
      <c r="E21" s="62"/>
      <c r="F21" s="62"/>
      <c r="G21" s="79"/>
    </row>
    <row r="22" spans="1:7" s="101" customFormat="1" ht="17.100000000000001" hidden="1" customHeight="1">
      <c r="A22" s="106" t="s">
        <v>163</v>
      </c>
      <c r="B22" s="71">
        <f t="shared" si="0"/>
        <v>0</v>
      </c>
      <c r="C22" s="62"/>
      <c r="D22" s="62"/>
      <c r="E22" s="62"/>
      <c r="F22" s="62"/>
      <c r="G22" s="79"/>
    </row>
    <row r="23" spans="1:7" s="101" customFormat="1" ht="17.100000000000001" hidden="1" customHeight="1">
      <c r="A23" s="106" t="s">
        <v>164</v>
      </c>
      <c r="B23" s="71">
        <f t="shared" si="0"/>
        <v>0</v>
      </c>
      <c r="C23" s="62"/>
      <c r="D23" s="62"/>
      <c r="E23" s="62"/>
      <c r="F23" s="62"/>
      <c r="G23" s="79"/>
    </row>
    <row r="24" spans="1:7" s="101" customFormat="1" ht="17.100000000000001" hidden="1" customHeight="1">
      <c r="A24" s="106" t="s">
        <v>165</v>
      </c>
      <c r="B24" s="71">
        <f t="shared" si="0"/>
        <v>0</v>
      </c>
      <c r="C24" s="62"/>
      <c r="D24" s="62"/>
      <c r="E24" s="62"/>
      <c r="F24" s="62"/>
      <c r="G24" s="79"/>
    </row>
    <row r="25" spans="1:7" s="101" customFormat="1" ht="17.100000000000001" hidden="1" customHeight="1">
      <c r="A25" s="106" t="s">
        <v>166</v>
      </c>
      <c r="B25" s="71">
        <f t="shared" si="0"/>
        <v>0</v>
      </c>
      <c r="C25" s="62"/>
      <c r="D25" s="62"/>
      <c r="E25" s="62"/>
      <c r="F25" s="62"/>
      <c r="G25" s="79"/>
    </row>
    <row r="26" spans="1:7" s="101" customFormat="1" ht="17.100000000000001" hidden="1" customHeight="1">
      <c r="A26" s="106" t="s">
        <v>167</v>
      </c>
      <c r="B26" s="71">
        <f t="shared" si="0"/>
        <v>0</v>
      </c>
      <c r="C26" s="62"/>
      <c r="D26" s="62"/>
      <c r="E26" s="62"/>
      <c r="F26" s="62"/>
      <c r="G26" s="79"/>
    </row>
    <row r="27" spans="1:7" s="101" customFormat="1" ht="17.100000000000001" hidden="1" customHeight="1">
      <c r="A27" s="106" t="s">
        <v>168</v>
      </c>
      <c r="B27" s="71">
        <f t="shared" si="0"/>
        <v>0</v>
      </c>
      <c r="C27" s="62"/>
      <c r="D27" s="62"/>
      <c r="E27" s="62"/>
      <c r="F27" s="62"/>
      <c r="G27" s="79"/>
    </row>
    <row r="28" spans="1:7" s="101" customFormat="1" ht="17.100000000000001" hidden="1" customHeight="1">
      <c r="A28" s="106" t="s">
        <v>169</v>
      </c>
      <c r="B28" s="71">
        <f t="shared" si="0"/>
        <v>0</v>
      </c>
      <c r="C28" s="62"/>
      <c r="D28" s="62"/>
      <c r="E28" s="62"/>
      <c r="F28" s="62"/>
      <c r="G28" s="79"/>
    </row>
    <row r="29" spans="1:7" s="101" customFormat="1" ht="17.100000000000001" hidden="1" customHeight="1">
      <c r="A29" s="106" t="s">
        <v>170</v>
      </c>
      <c r="B29" s="71">
        <f t="shared" si="0"/>
        <v>0</v>
      </c>
      <c r="C29" s="62"/>
      <c r="D29" s="62"/>
      <c r="E29" s="62"/>
      <c r="F29" s="62"/>
      <c r="G29" s="79"/>
    </row>
    <row r="30" spans="1:7" s="101" customFormat="1" ht="17.100000000000001" hidden="1" customHeight="1">
      <c r="A30" s="106" t="s">
        <v>171</v>
      </c>
      <c r="B30" s="71">
        <f t="shared" si="0"/>
        <v>0</v>
      </c>
      <c r="C30" s="62"/>
      <c r="D30" s="62"/>
      <c r="E30" s="62"/>
      <c r="F30" s="62"/>
      <c r="G30" s="79"/>
    </row>
    <row r="31" spans="1:7" s="101" customFormat="1" ht="17.100000000000001" hidden="1" customHeight="1">
      <c r="A31" s="106" t="s">
        <v>172</v>
      </c>
      <c r="B31" s="71">
        <f t="shared" si="0"/>
        <v>0</v>
      </c>
      <c r="C31" s="62"/>
      <c r="D31" s="62"/>
      <c r="E31" s="62"/>
      <c r="F31" s="62"/>
      <c r="G31" s="79"/>
    </row>
    <row r="32" spans="1:7" s="101" customFormat="1" ht="17.100000000000001" hidden="1" customHeight="1">
      <c r="A32" s="107" t="s">
        <v>173</v>
      </c>
      <c r="B32" s="75">
        <f t="shared" si="0"/>
        <v>0</v>
      </c>
      <c r="C32" s="76"/>
      <c r="D32" s="76"/>
      <c r="E32" s="76"/>
      <c r="F32" s="76"/>
      <c r="G32" s="80"/>
    </row>
    <row r="33" spans="1:11" s="13" customFormat="1" ht="18" customHeight="1">
      <c r="A33" s="346" t="s">
        <v>188</v>
      </c>
      <c r="B33" s="346"/>
      <c r="C33" s="346"/>
      <c r="D33" s="346"/>
      <c r="E33" s="150"/>
      <c r="F33" s="151"/>
      <c r="G33" s="152" t="s">
        <v>153</v>
      </c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</sheetData>
  <mergeCells count="3">
    <mergeCell ref="A2:G2"/>
    <mergeCell ref="A3:D3"/>
    <mergeCell ref="A33:D33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57" firstPageNumber="86" pageOrder="overThenDown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3"/>
  <sheetViews>
    <sheetView view="pageBreakPreview" zoomScaleNormal="100" zoomScaleSheetLayoutView="100" workbookViewId="0">
      <selection activeCell="G12" sqref="G12"/>
    </sheetView>
  </sheetViews>
  <sheetFormatPr defaultColWidth="8.88671875" defaultRowHeight="13.5"/>
  <cols>
    <col min="1" max="1" width="8.77734375" style="7" customWidth="1"/>
    <col min="2" max="5" width="17.21875" style="7" customWidth="1"/>
    <col min="6" max="6" width="20.77734375" style="7" customWidth="1"/>
    <col min="7" max="7" width="17.21875" style="7" customWidth="1"/>
    <col min="8" max="8" width="16.77734375" style="7" customWidth="1"/>
    <col min="9" max="16384" width="8.88671875" style="7"/>
  </cols>
  <sheetData>
    <row r="1" spans="1:17" s="55" customFormat="1" ht="11.25">
      <c r="A1" s="55" t="s">
        <v>195</v>
      </c>
      <c r="C1" s="147"/>
      <c r="E1" s="147"/>
      <c r="G1" s="147"/>
      <c r="I1" s="147"/>
      <c r="K1" s="147"/>
      <c r="M1" s="147"/>
      <c r="O1" s="147"/>
      <c r="Q1" s="147"/>
    </row>
    <row r="2" spans="1:17" s="12" customFormat="1" ht="30" customHeight="1">
      <c r="A2" s="308" t="s">
        <v>199</v>
      </c>
      <c r="B2" s="308"/>
      <c r="C2" s="308"/>
      <c r="D2" s="308"/>
      <c r="E2" s="308"/>
      <c r="F2" s="308"/>
      <c r="G2" s="308"/>
      <c r="H2" s="11"/>
    </row>
    <row r="3" spans="1:17" s="13" customFormat="1" ht="15" customHeight="1">
      <c r="A3" s="309" t="s">
        <v>4</v>
      </c>
      <c r="B3" s="309"/>
      <c r="C3" s="309"/>
      <c r="D3" s="309"/>
      <c r="F3" s="22"/>
      <c r="G3" s="25" t="s">
        <v>112</v>
      </c>
    </row>
    <row r="4" spans="1:17" ht="34.5" customHeight="1" thickBot="1">
      <c r="A4" s="162" t="s">
        <v>107</v>
      </c>
      <c r="B4" s="103" t="s">
        <v>65</v>
      </c>
      <c r="C4" s="161" t="s">
        <v>38</v>
      </c>
      <c r="D4" s="102" t="s">
        <v>45</v>
      </c>
      <c r="E4" s="102" t="s">
        <v>46</v>
      </c>
      <c r="F4" s="161" t="s">
        <v>47</v>
      </c>
      <c r="G4" s="161" t="s">
        <v>99</v>
      </c>
    </row>
    <row r="5" spans="1:17" ht="17.100000000000001" hidden="1" customHeight="1" thickTop="1">
      <c r="A5" s="96">
        <v>2016</v>
      </c>
      <c r="B5" s="108">
        <v>6759103</v>
      </c>
      <c r="C5" s="87">
        <v>2822355</v>
      </c>
      <c r="D5" s="87">
        <v>0</v>
      </c>
      <c r="E5" s="87">
        <v>3931986</v>
      </c>
      <c r="F5" s="87"/>
      <c r="G5" s="79">
        <v>4762</v>
      </c>
    </row>
    <row r="6" spans="1:17" ht="17.100000000000001" hidden="1" customHeight="1">
      <c r="A6" s="96">
        <v>2017</v>
      </c>
      <c r="B6" s="71">
        <v>7703559</v>
      </c>
      <c r="C6" s="62">
        <v>3299534</v>
      </c>
      <c r="D6" s="62">
        <v>0</v>
      </c>
      <c r="E6" s="62">
        <v>4399327</v>
      </c>
      <c r="F6" s="62"/>
      <c r="G6" s="79">
        <v>4698</v>
      </c>
    </row>
    <row r="7" spans="1:17" ht="17.100000000000001" hidden="1" customHeight="1" thickTop="1">
      <c r="A7" s="96">
        <v>2018</v>
      </c>
      <c r="B7" s="71">
        <v>8038797</v>
      </c>
      <c r="C7" s="62">
        <v>3726044</v>
      </c>
      <c r="D7" s="62">
        <v>0</v>
      </c>
      <c r="E7" s="62">
        <v>4306837</v>
      </c>
      <c r="F7" s="62">
        <v>0</v>
      </c>
      <c r="G7" s="79">
        <v>5916</v>
      </c>
    </row>
    <row r="8" spans="1:17" ht="17.100000000000001" customHeight="1" thickTop="1">
      <c r="A8" s="96">
        <v>2019</v>
      </c>
      <c r="B8" s="71">
        <v>8949260</v>
      </c>
      <c r="C8" s="62">
        <v>3938032</v>
      </c>
      <c r="D8" s="62">
        <v>0</v>
      </c>
      <c r="E8" s="62">
        <v>5005366</v>
      </c>
      <c r="F8" s="62">
        <v>0</v>
      </c>
      <c r="G8" s="79">
        <v>5862</v>
      </c>
    </row>
    <row r="9" spans="1:17" ht="17.100000000000001" customHeight="1">
      <c r="A9" s="96">
        <v>2020</v>
      </c>
      <c r="B9" s="71">
        <v>8383949</v>
      </c>
      <c r="C9" s="62">
        <v>3814817</v>
      </c>
      <c r="D9" s="62" t="s">
        <v>128</v>
      </c>
      <c r="E9" s="62">
        <v>4563288</v>
      </c>
      <c r="F9" s="62">
        <v>0</v>
      </c>
      <c r="G9" s="79">
        <v>5844</v>
      </c>
    </row>
    <row r="10" spans="1:17" ht="17.100000000000001" customHeight="1">
      <c r="A10" s="96">
        <v>2021</v>
      </c>
      <c r="B10" s="71">
        <v>9964285</v>
      </c>
      <c r="C10" s="62">
        <v>4664270</v>
      </c>
      <c r="D10" s="62">
        <v>0</v>
      </c>
      <c r="E10" s="62">
        <v>5293372</v>
      </c>
      <c r="F10" s="62">
        <v>0</v>
      </c>
      <c r="G10" s="79">
        <v>6643</v>
      </c>
    </row>
    <row r="11" spans="1:17" s="28" customFormat="1" ht="17.100000000000001" customHeight="1">
      <c r="A11" s="96">
        <v>2022</v>
      </c>
      <c r="B11" s="71">
        <v>10329838</v>
      </c>
      <c r="C11" s="62">
        <v>4702155</v>
      </c>
      <c r="D11" s="62">
        <v>0</v>
      </c>
      <c r="E11" s="62">
        <v>5621186</v>
      </c>
      <c r="F11" s="62">
        <v>0</v>
      </c>
      <c r="G11" s="79">
        <v>6497</v>
      </c>
    </row>
    <row r="12" spans="1:17" ht="17.100000000000001" customHeight="1">
      <c r="A12" s="145">
        <v>2023</v>
      </c>
      <c r="B12" s="261">
        <v>10237672</v>
      </c>
      <c r="C12" s="259">
        <v>4577025</v>
      </c>
      <c r="D12" s="259">
        <v>0</v>
      </c>
      <c r="E12" s="259">
        <v>5655242</v>
      </c>
      <c r="F12" s="259">
        <v>0</v>
      </c>
      <c r="G12" s="260">
        <v>5405</v>
      </c>
    </row>
    <row r="13" spans="1:17" s="13" customFormat="1" ht="18" customHeight="1">
      <c r="A13" s="321" t="s">
        <v>188</v>
      </c>
      <c r="B13" s="321"/>
      <c r="C13" s="321"/>
      <c r="D13" s="321"/>
      <c r="E13" s="109"/>
      <c r="F13" s="8"/>
      <c r="G13" s="82" t="s">
        <v>153</v>
      </c>
    </row>
  </sheetData>
  <mergeCells count="3">
    <mergeCell ref="A13:D13"/>
    <mergeCell ref="A3:D3"/>
    <mergeCell ref="A2:G2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86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5</vt:i4>
      </vt:variant>
    </vt:vector>
  </HeadingPairs>
  <TitlesOfParts>
    <vt:vector size="17" baseType="lpstr">
      <vt:lpstr>Ⅷ-1 용도별 전력사용량</vt:lpstr>
      <vt:lpstr>Ⅷ-2-1 제조업종별 전력사용량(~2021)</vt:lpstr>
      <vt:lpstr>Ⅷ-2-2 제조업종별 전력사용량(2022~)</vt:lpstr>
      <vt:lpstr>Ⅷ-3 도시가스 보급률</vt:lpstr>
      <vt:lpstr>Ⅷ-4 상수도 보급현황</vt:lpstr>
      <vt:lpstr>Ⅷ-5 상수도관(~2022)</vt:lpstr>
      <vt:lpstr>Ⅷ-5 상수도관2023~)</vt:lpstr>
      <vt:lpstr>Ⅷ-6 급수사용량</vt:lpstr>
      <vt:lpstr>Ⅷ-7 급수사용료 부과</vt:lpstr>
      <vt:lpstr>Ⅷ-8 하수도 보급률</vt:lpstr>
      <vt:lpstr>Ⅷ-9 하수도사용료 부과</vt:lpstr>
      <vt:lpstr>Ⅷ-10 하수관거</vt:lpstr>
      <vt:lpstr>'Ⅷ-1 용도별 전력사용량'!Print_Area</vt:lpstr>
      <vt:lpstr>'Ⅷ-2-1 제조업종별 전력사용량(~2021)'!Print_Area</vt:lpstr>
      <vt:lpstr>'Ⅷ-5 상수도관(~2022)'!Print_Area</vt:lpstr>
      <vt:lpstr>'Ⅷ-5 상수도관2023~)'!Print_Area</vt:lpstr>
      <vt:lpstr>'Ⅷ-6 급수사용량'!Print_Area</vt:lpstr>
    </vt:vector>
  </TitlesOfParts>
  <Company>통계청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naju</cp:lastModifiedBy>
  <cp:lastPrinted>2024-06-17T11:49:16Z</cp:lastPrinted>
  <dcterms:created xsi:type="dcterms:W3CDTF">2010-02-18T08:46:18Z</dcterms:created>
  <dcterms:modified xsi:type="dcterms:W3CDTF">2025-06-26T02:28:15Z</dcterms:modified>
</cp:coreProperties>
</file>